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Előterjesztések2021/20210923/Ktv. 2. módosítás/"/>
    </mc:Choice>
  </mc:AlternateContent>
  <xr:revisionPtr revIDLastSave="248" documentId="13_ncr:1_{94849405-7278-40D2-B44D-946DAC49D0EF}" xr6:coauthVersionLast="47" xr6:coauthVersionMax="47" xr10:uidLastSave="{9D305CC8-B915-4D08-B140-259C6C437ACA}"/>
  <bookViews>
    <workbookView xWindow="-108" yWindow="-108" windowWidth="23256" windowHeight="12576" xr2:uid="{00000000-000D-0000-FFFF-FFFF00000000}"/>
  </bookViews>
  <sheets>
    <sheet name="2021. 2. rendeletmód." sheetId="4" r:id="rId1"/>
    <sheet name="Német ök" sheetId="5" state="hidden" r:id="rId2"/>
  </sheets>
  <definedNames>
    <definedName name="_xlnm.Print_Area" localSheetId="0">'2021. 2. rendeletmód.'!$A$1:$G$364</definedName>
    <definedName name="_xlnm.Print_Area" localSheetId="1">'Német ök'!$A$1:$AC$175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4" l="1"/>
  <c r="F42" i="4"/>
  <c r="F46" i="4"/>
  <c r="F363" i="4" l="1"/>
  <c r="F361" i="4" l="1"/>
  <c r="F354" i="4"/>
  <c r="F355" i="4"/>
  <c r="F356" i="4"/>
  <c r="F357" i="4"/>
  <c r="F358" i="4"/>
  <c r="F353" i="4"/>
  <c r="C53" i="4"/>
  <c r="C15" i="4"/>
  <c r="C299" i="4"/>
  <c r="C287" i="4"/>
  <c r="G233" i="4"/>
  <c r="G218" i="4"/>
  <c r="F345" i="4"/>
  <c r="C323" i="4" s="1"/>
  <c r="F343" i="4"/>
  <c r="F341" i="4"/>
  <c r="C273" i="4" s="1"/>
  <c r="F339" i="4"/>
  <c r="C239" i="4" s="1"/>
  <c r="F337" i="4"/>
  <c r="C190" i="4" s="1"/>
  <c r="F335" i="4"/>
  <c r="G44" i="4"/>
  <c r="F34" i="4"/>
  <c r="G36" i="4" s="1"/>
  <c r="G38" i="4"/>
  <c r="G39" i="4"/>
  <c r="C222" i="4" l="1"/>
  <c r="C313" i="4"/>
  <c r="C253" i="4"/>
  <c r="C208" i="4"/>
  <c r="G12" i="4" l="1"/>
  <c r="G235" i="4" l="1"/>
  <c r="G319" i="4"/>
  <c r="G283" i="4"/>
  <c r="G294" i="4"/>
  <c r="G24" i="4"/>
  <c r="G32" i="4"/>
  <c r="G309" i="4"/>
  <c r="G269" i="4"/>
  <c r="G259" i="4"/>
  <c r="G187" i="4"/>
  <c r="G204" i="4"/>
  <c r="G249" i="4"/>
  <c r="G47" i="4"/>
  <c r="I349" i="4"/>
  <c r="C347" i="4"/>
  <c r="F359" i="4"/>
  <c r="D359" i="4"/>
  <c r="C359" i="4"/>
  <c r="S171" i="5"/>
  <c r="F170" i="5"/>
  <c r="F144" i="5"/>
  <c r="S124" i="5"/>
  <c r="F124" i="5"/>
  <c r="U113" i="5"/>
  <c r="U110" i="5"/>
  <c r="S99" i="5"/>
  <c r="F99" i="5"/>
  <c r="S81" i="5"/>
  <c r="F81" i="5"/>
  <c r="U74" i="5"/>
  <c r="S62" i="5"/>
  <c r="F62" i="5"/>
  <c r="F46" i="5"/>
  <c r="F20" i="5"/>
  <c r="F174" i="4"/>
  <c r="F148" i="4"/>
  <c r="F66" i="4"/>
  <c r="F85" i="4"/>
  <c r="F128" i="4"/>
  <c r="F103" i="4"/>
  <c r="G262" i="4"/>
  <c r="G296" i="4"/>
  <c r="C361" i="4" l="1"/>
  <c r="E359" i="4"/>
  <c r="G49" i="4"/>
  <c r="D347" i="4" l="1"/>
  <c r="E347" i="4" l="1"/>
  <c r="F347" i="4" l="1"/>
</calcChain>
</file>

<file path=xl/sharedStrings.xml><?xml version="1.0" encoding="utf-8"?>
<sst xmlns="http://schemas.openxmlformats.org/spreadsheetml/2006/main" count="350" uniqueCount="159">
  <si>
    <t>ÁFA összeg</t>
  </si>
  <si>
    <t>saját hk</t>
  </si>
  <si>
    <t xml:space="preserve">Bevételi előirányzat változás </t>
  </si>
  <si>
    <t>főösszege</t>
  </si>
  <si>
    <t>Személyi kiadások</t>
  </si>
  <si>
    <t xml:space="preserve">Kiadási előirányzat változás  </t>
  </si>
  <si>
    <t>Járulékok</t>
  </si>
  <si>
    <t>2-féle ld. Bérkomp file</t>
  </si>
  <si>
    <t>szakfeladat</t>
  </si>
  <si>
    <t>főkönyv</t>
  </si>
  <si>
    <t>kód</t>
  </si>
  <si>
    <t>Dologi kiadások</t>
  </si>
  <si>
    <t xml:space="preserve">   </t>
  </si>
  <si>
    <t>Bevételek</t>
  </si>
  <si>
    <t>Beruházások</t>
  </si>
  <si>
    <t xml:space="preserve">            TÁJÉKOZTATÓ  TÁBLA</t>
  </si>
  <si>
    <t>Tartalékok</t>
  </si>
  <si>
    <t>Kiadások</t>
  </si>
  <si>
    <t xml:space="preserve">bevételi főösszege            </t>
  </si>
  <si>
    <t xml:space="preserve">kiadási főösszege      </t>
  </si>
  <si>
    <t>Előirányzat könyvelési tábla</t>
  </si>
  <si>
    <t>személyi kiadások</t>
  </si>
  <si>
    <t>önkormányzat</t>
  </si>
  <si>
    <t xml:space="preserve">hivatal </t>
  </si>
  <si>
    <t>óvoda</t>
  </si>
  <si>
    <t>öregiskola</t>
  </si>
  <si>
    <t>bölcsőde</t>
  </si>
  <si>
    <t>.05110111</t>
  </si>
  <si>
    <t>.098161</t>
  </si>
  <si>
    <t>Intézményi finanszirozás</t>
  </si>
  <si>
    <t xml:space="preserve"> főösszege</t>
  </si>
  <si>
    <t>támogatási bevételek</t>
  </si>
  <si>
    <t>forintban</t>
  </si>
  <si>
    <t>finanszírozás.</t>
  </si>
  <si>
    <t>bérkompenzáció</t>
  </si>
  <si>
    <t>finanszírozás</t>
  </si>
  <si>
    <t>Mindösszesen</t>
  </si>
  <si>
    <t>hivatal</t>
  </si>
  <si>
    <t>eredeti ei</t>
  </si>
  <si>
    <t>összeg</t>
  </si>
  <si>
    <t>korm.funkc.</t>
  </si>
  <si>
    <t>.011130</t>
  </si>
  <si>
    <t>.0511011</t>
  </si>
  <si>
    <t>.091140</t>
  </si>
  <si>
    <t>1.sz módosítás</t>
  </si>
  <si>
    <t xml:space="preserve"> Bevételek</t>
  </si>
  <si>
    <t>Öregiskola Közösségi Ház és könyvtár</t>
  </si>
  <si>
    <t>Kispatak Óvoda és tagintézményei</t>
  </si>
  <si>
    <t>Polgármesteri Hivatal</t>
  </si>
  <si>
    <t>Önkormányzat</t>
  </si>
  <si>
    <t>.018030</t>
  </si>
  <si>
    <t>.05211</t>
  </si>
  <si>
    <t>.05641</t>
  </si>
  <si>
    <t>vezetői d.</t>
  </si>
  <si>
    <t>vezetői d</t>
  </si>
  <si>
    <t>tartalék</t>
  </si>
  <si>
    <t>.0531219</t>
  </si>
  <si>
    <t>.0533719</t>
  </si>
  <si>
    <t>.053511</t>
  </si>
  <si>
    <t>.0563112</t>
  </si>
  <si>
    <t>.0567121</t>
  </si>
  <si>
    <t xml:space="preserve">A  1.sz. előirányzat módosítás után a Polgármesteri Hivatal 2017 évi költségvetésének </t>
  </si>
  <si>
    <t xml:space="preserve">A  1. sz. előirányzat módosítás után a Polgármesteri Hivatal 2017. évi költségvetésének </t>
  </si>
  <si>
    <t>A   1.sz. előirányzat módosítás után a Kispatak Óvoda 2017. évi költségvetésének bevételi</t>
  </si>
  <si>
    <t>A  1 sz. előirányzat módosítás után a Kispatak Óvoda 2017. évi költségvetésének kiadási</t>
  </si>
  <si>
    <t>közp</t>
  </si>
  <si>
    <t>Felhalmozási kiakdások</t>
  </si>
  <si>
    <t>bérkompenzáció járuléka</t>
  </si>
  <si>
    <t>Dologi kiakdások</t>
  </si>
  <si>
    <t>Bevételi előirányzat változás</t>
  </si>
  <si>
    <t>kiadási előirányzat változás</t>
  </si>
  <si>
    <t xml:space="preserve">Kispatak óvoda </t>
  </si>
  <si>
    <t>Kiadási előirányzat változás</t>
  </si>
  <si>
    <t>.082044</t>
  </si>
  <si>
    <t>előző évi költségvetési pm igénybevétele</t>
  </si>
  <si>
    <t>A 4 .sz. előirányzat módosítás után az Öregiskola 2017. évi költségvetésnek kiadási</t>
  </si>
  <si>
    <t>A 4. sz. előirányzat módosítás után az Öregiskola 2017. évi költségvetésének bevételi</t>
  </si>
  <si>
    <t>egyéb üzemeltetés</t>
  </si>
  <si>
    <t>villamosenergia</t>
  </si>
  <si>
    <t>gázenergia</t>
  </si>
  <si>
    <t>víz-csatorna dijak</t>
  </si>
  <si>
    <t>egyéb bérleti díjak</t>
  </si>
  <si>
    <t>kulturális illetménypótlék</t>
  </si>
  <si>
    <t>Bérkompenzáció (IX. hó)</t>
  </si>
  <si>
    <t xml:space="preserve">bérkompenzáció </t>
  </si>
  <si>
    <t>kulturális illeménypótlék járuléka</t>
  </si>
  <si>
    <t>kulturális illeménypótlék</t>
  </si>
  <si>
    <t>.0533111</t>
  </si>
  <si>
    <t>.0533112</t>
  </si>
  <si>
    <t>.0533114</t>
  </si>
  <si>
    <t>.0533312</t>
  </si>
  <si>
    <t>.094021</t>
  </si>
  <si>
    <t>módosításához</t>
  </si>
  <si>
    <t>Öregiskola és Közösségi ház és könyvtár</t>
  </si>
  <si>
    <t>Személyi jellegű kiadások</t>
  </si>
  <si>
    <t>Személyi jellegű kiadás</t>
  </si>
  <si>
    <t>Járulék  kiadás</t>
  </si>
  <si>
    <t xml:space="preserve">A Német Nemzetiségi Önkormnyzat 2018 évi költségvetéséről szóló      /2018  (         ) rendeletének </t>
  </si>
  <si>
    <t>előző évi ktgv.pénzmaradvány</t>
  </si>
  <si>
    <t>működés célú bevétel (Pest M. Német ÖK)</t>
  </si>
  <si>
    <t>központi működési támogatás</t>
  </si>
  <si>
    <t>Feladatalapú támogatás</t>
  </si>
  <si>
    <t>készletbeszerzés</t>
  </si>
  <si>
    <t>szolgáltatások</t>
  </si>
  <si>
    <t>klf befizetések</t>
  </si>
  <si>
    <t>beruházások</t>
  </si>
  <si>
    <t>felújítások</t>
  </si>
  <si>
    <t xml:space="preserve">             2018. szeptember hó</t>
  </si>
  <si>
    <t>Az 1. számú  előirányzat módosítás után az Önkormányzat 2018. évi költségvetésének  bevételi</t>
  </si>
  <si>
    <t>Az 1. számú  előirányzat módosítás után az Önkormányzat 2018. évi költségvetésének kiadási</t>
  </si>
  <si>
    <t>ebből finanszírozás</t>
  </si>
  <si>
    <t>településüzemeltetés</t>
  </si>
  <si>
    <t>Nettósított Ei</t>
  </si>
  <si>
    <t>Módosítás után</t>
  </si>
  <si>
    <t>Finanszírozási műveletek</t>
  </si>
  <si>
    <t>Lenvirág Bölcsőde és Védőnői Szolgálat</t>
  </si>
  <si>
    <t>Nagykovácsi Településüzemeltetési Intézmény</t>
  </si>
  <si>
    <t>személyi juttatások csökkenése</t>
  </si>
  <si>
    <t>járulékok csökkenése</t>
  </si>
  <si>
    <t>dologi kiadások csökkenése</t>
  </si>
  <si>
    <t>finansz. visszavonás miatti személyi juttatás csökkenés</t>
  </si>
  <si>
    <t>finansz. visszavonás miatti járulékcsökkenés</t>
  </si>
  <si>
    <t>TÁJÉKOZTATÓ  TÁBLA</t>
  </si>
  <si>
    <t>finanszírozás csökkentés Hivatal (5%)</t>
  </si>
  <si>
    <t>finanszírozás csökkentés Kispatak Óvoda (5%)</t>
  </si>
  <si>
    <t>finanszírozás csökkentés Öregiskola (5%)</t>
  </si>
  <si>
    <t>finanszírozás csökkentés Lenvirág (5%</t>
  </si>
  <si>
    <t>étkeztetési kiadások csökkenése</t>
  </si>
  <si>
    <t>2021 SZEPTEMBER 23.</t>
  </si>
  <si>
    <t>Az Önkormányzat 2021. évi költségvetéséről szóló 3/2021. (II.18) rendeletének 2. sz.   módosításához</t>
  </si>
  <si>
    <t>A  2. számú  előirányzat módosítás után az Önkormányzat 2021. évi költségvetésének  bevételi</t>
  </si>
  <si>
    <t>Intézményi finanszírozás változása</t>
  </si>
  <si>
    <t>MÁK finanszírozás csökkenés május felmérés (étkeztetés)</t>
  </si>
  <si>
    <t>Beruházások, felújítások</t>
  </si>
  <si>
    <t>műszaki jellegű dologi kiadások változása</t>
  </si>
  <si>
    <t xml:space="preserve">étkeztetés </t>
  </si>
  <si>
    <t xml:space="preserve">Felhalmozási bevételek </t>
  </si>
  <si>
    <t>A  2. sz. előirányzat módosítás után a  NATÜ 2021. évi költségvetésének kiadási</t>
  </si>
  <si>
    <t>A  2. sz. előirányzat módosítás után a  NATÜ 2021. évi költségvetésének bevételi</t>
  </si>
  <si>
    <t>finanszírozás növelése</t>
  </si>
  <si>
    <t>A  2. sz. előirányzat módosítás után az Öregiskola 2021. évi költségvetésének bevételi</t>
  </si>
  <si>
    <t>Nagykovácsi Búcsú többletkiadásai</t>
  </si>
  <si>
    <t>A  2. sz. előirányzat módosítás után az Öregiskola 2021. évi költségvetésének kiadási</t>
  </si>
  <si>
    <t>2.sz módosítás</t>
  </si>
  <si>
    <t>A 2 . sz. előirányzat módosítás után a Hivatal 2021. évi költségvetésének bevételi</t>
  </si>
  <si>
    <t>gépjármű javítás</t>
  </si>
  <si>
    <t>A  2. sz. előirányzat módosítás után a Hivatal 2021. évi költségvetésének bevételi</t>
  </si>
  <si>
    <t>MÁK finanszírozás többlet (gyermeklétszám változás)</t>
  </si>
  <si>
    <t>MÁK finanszírozás visszavonás (étkeztetés)</t>
  </si>
  <si>
    <t>A  2 sz. előirányzat módosítás után az Óvoda 2021 évi költségvetésének bevételi</t>
  </si>
  <si>
    <t>A  2. sz. előirányzat módosítás után az Óvoda 2021. évi költségvetésének kiadási</t>
  </si>
  <si>
    <t>MÁK finanszírozás - személyi juttatások növekedés</t>
  </si>
  <si>
    <t>MÁK finanszírozás járuléknövekedés</t>
  </si>
  <si>
    <t>MÁK finanszírozás - dologi kiadások növelése</t>
  </si>
  <si>
    <t>étkeztetési és egyéb dologi kiadások csökkenése</t>
  </si>
  <si>
    <t>A  2. sz. előirányzat módosítás után a  Bölcsőde 2021. évi költségvetésének bevételi</t>
  </si>
  <si>
    <t>A  2. sz. előirányzat módosítás után a  Bölcsőde 2021. évi költségvetésének kiadási</t>
  </si>
  <si>
    <t>A 2. számú  előirányzat módosítás után az Önkormányzat 2021 évi költségvetésének kiadási</t>
  </si>
  <si>
    <t>65/2021 és 72/2021 Hat. és közjegyző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</si>
</sst>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0\ _F_t_-;\-* #,##0.000\ _F_t_-;_-* &quot;-&quot;??\ _F_t_-;_-@_-"/>
    <numFmt numFmtId="167" formatCode="#,##0_ ;\-#,##0\ "/>
  </numFmts>
  <fonts count="6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u/>
      <sz val="11"/>
      <name val="Arial"/>
      <family val="2"/>
      <charset val="238"/>
    </font>
    <font>
      <u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9"/>
      <color rgb="FF00B05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1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3" fillId="4" borderId="0" applyNumberFormat="0" applyBorder="0" applyAlignment="0" applyProtection="0"/>
    <xf numFmtId="0" fontId="14" fillId="1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0" borderId="0" applyNumberFormat="0" applyBorder="0" applyAlignment="0" applyProtection="0"/>
    <xf numFmtId="0" fontId="21" fillId="19" borderId="1" applyNumberFormat="0" applyAlignment="0" applyProtection="0"/>
  </cellStyleXfs>
  <cellXfs count="371">
    <xf numFmtId="0" fontId="1" fillId="0" borderId="0" xfId="0" applyFont="1"/>
    <xf numFmtId="165" fontId="48" fillId="21" borderId="0" xfId="26" applyNumberFormat="1" applyFont="1" applyFill="1" applyBorder="1"/>
    <xf numFmtId="165" fontId="30" fillId="21" borderId="0" xfId="26" applyNumberFormat="1" applyFont="1" applyFill="1" applyBorder="1"/>
    <xf numFmtId="165" fontId="47" fillId="21" borderId="0" xfId="26" applyNumberFormat="1" applyFont="1" applyFill="1" applyBorder="1"/>
    <xf numFmtId="165" fontId="34" fillId="0" borderId="0" xfId="0" applyNumberFormat="1" applyFont="1" applyFill="1" applyBorder="1"/>
    <xf numFmtId="0" fontId="22" fillId="21" borderId="0" xfId="0" applyFont="1" applyFill="1" applyBorder="1"/>
    <xf numFmtId="165" fontId="23" fillId="0" borderId="0" xfId="26" applyNumberFormat="1" applyFont="1" applyFill="1" applyBorder="1"/>
    <xf numFmtId="0" fontId="23" fillId="0" borderId="0" xfId="0" applyFont="1" applyFill="1"/>
    <xf numFmtId="0" fontId="27" fillId="21" borderId="0" xfId="0" applyFont="1" applyFill="1" applyBorder="1"/>
    <xf numFmtId="0" fontId="30" fillId="21" borderId="0" xfId="0" applyFont="1" applyFill="1" applyBorder="1"/>
    <xf numFmtId="0" fontId="31" fillId="21" borderId="0" xfId="0" applyFont="1" applyFill="1" applyBorder="1"/>
    <xf numFmtId="165" fontId="32" fillId="21" borderId="0" xfId="0" applyNumberFormat="1" applyFont="1" applyFill="1" applyBorder="1"/>
    <xf numFmtId="166" fontId="24" fillId="22" borderId="10" xfId="26" applyNumberFormat="1" applyFont="1" applyFill="1" applyBorder="1"/>
    <xf numFmtId="0" fontId="23" fillId="0" borderId="0" xfId="0" applyFont="1" applyFill="1" applyBorder="1"/>
    <xf numFmtId="166" fontId="24" fillId="22" borderId="0" xfId="26" applyNumberFormat="1" applyFont="1" applyFill="1" applyBorder="1"/>
    <xf numFmtId="0" fontId="34" fillId="21" borderId="0" xfId="0" applyFont="1" applyFill="1" applyBorder="1"/>
    <xf numFmtId="0" fontId="33" fillId="21" borderId="0" xfId="0" applyFont="1" applyFill="1" applyBorder="1"/>
    <xf numFmtId="165" fontId="24" fillId="0" borderId="0" xfId="26" applyNumberFormat="1" applyFont="1" applyFill="1" applyBorder="1"/>
    <xf numFmtId="0" fontId="22" fillId="0" borderId="0" xfId="0" applyFont="1" applyFill="1"/>
    <xf numFmtId="166" fontId="22" fillId="0" borderId="0" xfId="0" applyNumberFormat="1" applyFont="1" applyFill="1"/>
    <xf numFmtId="0" fontId="23" fillId="21" borderId="0" xfId="0" applyFont="1" applyFill="1" applyBorder="1"/>
    <xf numFmtId="165" fontId="22" fillId="0" borderId="0" xfId="0" applyNumberFormat="1" applyFont="1" applyFill="1"/>
    <xf numFmtId="0" fontId="28" fillId="21" borderId="0" xfId="0" applyFont="1" applyFill="1" applyBorder="1"/>
    <xf numFmtId="0" fontId="36" fillId="21" borderId="0" xfId="0" applyFont="1" applyFill="1" applyBorder="1"/>
    <xf numFmtId="165" fontId="34" fillId="21" borderId="0" xfId="0" applyNumberFormat="1" applyFont="1" applyFill="1" applyBorder="1"/>
    <xf numFmtId="0" fontId="32" fillId="21" borderId="0" xfId="0" applyFont="1" applyFill="1" applyBorder="1"/>
    <xf numFmtId="165" fontId="23" fillId="0" borderId="0" xfId="26" applyNumberFormat="1" applyFont="1" applyFill="1"/>
    <xf numFmtId="0" fontId="9" fillId="21" borderId="0" xfId="0" applyFont="1" applyFill="1" applyBorder="1"/>
    <xf numFmtId="165" fontId="34" fillId="21" borderId="0" xfId="26" applyNumberFormat="1" applyFont="1" applyFill="1" applyBorder="1"/>
    <xf numFmtId="165" fontId="39" fillId="21" borderId="0" xfId="26" applyNumberFormat="1" applyFont="1" applyFill="1" applyBorder="1"/>
    <xf numFmtId="0" fontId="23" fillId="0" borderId="11" xfId="0" applyFont="1" applyFill="1" applyBorder="1"/>
    <xf numFmtId="0" fontId="22" fillId="0" borderId="11" xfId="0" applyFont="1" applyFill="1" applyBorder="1"/>
    <xf numFmtId="0" fontId="24" fillId="23" borderId="11" xfId="0" applyFont="1" applyFill="1" applyBorder="1"/>
    <xf numFmtId="3" fontId="23" fillId="0" borderId="11" xfId="0" applyNumberFormat="1" applyFont="1" applyFill="1" applyBorder="1"/>
    <xf numFmtId="3" fontId="22" fillId="0" borderId="11" xfId="0" applyNumberFormat="1" applyFont="1" applyFill="1" applyBorder="1"/>
    <xf numFmtId="0" fontId="23" fillId="21" borderId="11" xfId="0" applyFont="1" applyFill="1" applyBorder="1"/>
    <xf numFmtId="165" fontId="32" fillId="21" borderId="0" xfId="26" applyNumberFormat="1" applyFont="1" applyFill="1" applyBorder="1"/>
    <xf numFmtId="0" fontId="30" fillId="21" borderId="0" xfId="0" applyFont="1" applyFill="1" applyBorder="1" applyAlignment="1">
      <alignment horizontal="center"/>
    </xf>
    <xf numFmtId="0" fontId="42" fillId="21" borderId="0" xfId="0" applyFont="1" applyFill="1" applyBorder="1"/>
    <xf numFmtId="165" fontId="23" fillId="0" borderId="12" xfId="26" applyNumberFormat="1" applyFont="1" applyFill="1" applyBorder="1"/>
    <xf numFmtId="0" fontId="23" fillId="0" borderId="12" xfId="0" applyFont="1" applyFill="1" applyBorder="1"/>
    <xf numFmtId="0" fontId="24" fillId="23" borderId="13" xfId="0" applyFont="1" applyFill="1" applyBorder="1"/>
    <xf numFmtId="0" fontId="23" fillId="0" borderId="14" xfId="0" applyFont="1" applyFill="1" applyBorder="1"/>
    <xf numFmtId="0" fontId="22" fillId="0" borderId="0" xfId="0" applyFont="1" applyFill="1" applyBorder="1"/>
    <xf numFmtId="165" fontId="22" fillId="0" borderId="0" xfId="0" applyNumberFormat="1" applyFont="1" applyFill="1" applyBorder="1"/>
    <xf numFmtId="3" fontId="23" fillId="0" borderId="14" xfId="0" applyNumberFormat="1" applyFont="1" applyFill="1" applyBorder="1"/>
    <xf numFmtId="165" fontId="23" fillId="0" borderId="15" xfId="26" applyNumberFormat="1" applyFont="1" applyFill="1" applyBorder="1"/>
    <xf numFmtId="0" fontId="23" fillId="0" borderId="15" xfId="0" applyFont="1" applyFill="1" applyBorder="1"/>
    <xf numFmtId="3" fontId="34" fillId="21" borderId="0" xfId="0" applyNumberFormat="1" applyFont="1" applyFill="1" applyBorder="1"/>
    <xf numFmtId="0" fontId="38" fillId="21" borderId="0" xfId="0" applyFont="1" applyFill="1" applyBorder="1"/>
    <xf numFmtId="0" fontId="42" fillId="21" borderId="0" xfId="0" applyFont="1" applyFill="1" applyBorder="1" applyAlignment="1">
      <alignment horizontal="center"/>
    </xf>
    <xf numFmtId="0" fontId="45" fillId="0" borderId="0" xfId="0" applyFont="1" applyFill="1"/>
    <xf numFmtId="0" fontId="46" fillId="0" borderId="0" xfId="0" applyFont="1" applyFill="1"/>
    <xf numFmtId="165" fontId="46" fillId="0" borderId="0" xfId="0" applyNumberFormat="1" applyFont="1" applyFill="1"/>
    <xf numFmtId="165" fontId="49" fillId="21" borderId="0" xfId="26" applyNumberFormat="1" applyFont="1" applyFill="1" applyBorder="1"/>
    <xf numFmtId="165" fontId="32" fillId="0" borderId="0" xfId="26" applyNumberFormat="1" applyFont="1" applyFill="1"/>
    <xf numFmtId="0" fontId="27" fillId="0" borderId="0" xfId="0" applyFont="1" applyFill="1" applyBorder="1"/>
    <xf numFmtId="0" fontId="37" fillId="0" borderId="0" xfId="0" applyFont="1" applyFill="1" applyBorder="1"/>
    <xf numFmtId="165" fontId="30" fillId="0" borderId="0" xfId="26" applyNumberFormat="1" applyFont="1" applyFill="1" applyBorder="1"/>
    <xf numFmtId="165" fontId="40" fillId="0" borderId="0" xfId="26" applyNumberFormat="1" applyFont="1" applyFill="1" applyBorder="1"/>
    <xf numFmtId="0" fontId="28" fillId="0" borderId="0" xfId="0" applyFont="1" applyFill="1" applyBorder="1"/>
    <xf numFmtId="0" fontId="36" fillId="0" borderId="0" xfId="0" applyFont="1" applyFill="1" applyBorder="1"/>
    <xf numFmtId="165" fontId="33" fillId="21" borderId="0" xfId="26" applyNumberFormat="1" applyFont="1" applyFill="1" applyBorder="1"/>
    <xf numFmtId="3" fontId="23" fillId="0" borderId="0" xfId="0" applyNumberFormat="1" applyFont="1" applyFill="1"/>
    <xf numFmtId="0" fontId="50" fillId="0" borderId="0" xfId="0" applyFont="1" applyFill="1" applyBorder="1"/>
    <xf numFmtId="0" fontId="24" fillId="0" borderId="0" xfId="0" applyFont="1" applyFill="1" applyBorder="1"/>
    <xf numFmtId="0" fontId="9" fillId="0" borderId="0" xfId="0" applyFont="1" applyFill="1" applyBorder="1"/>
    <xf numFmtId="0" fontId="35" fillId="21" borderId="0" xfId="0" applyFont="1" applyFill="1" applyBorder="1"/>
    <xf numFmtId="165" fontId="27" fillId="21" borderId="0" xfId="26" applyNumberFormat="1" applyFont="1" applyFill="1" applyBorder="1"/>
    <xf numFmtId="165" fontId="41" fillId="21" borderId="0" xfId="26" applyNumberFormat="1" applyFont="1" applyFill="1" applyBorder="1"/>
    <xf numFmtId="165" fontId="34" fillId="0" borderId="0" xfId="26" applyNumberFormat="1" applyFont="1" applyFill="1" applyBorder="1"/>
    <xf numFmtId="0" fontId="29" fillId="21" borderId="0" xfId="0" applyFont="1" applyFill="1" applyBorder="1"/>
    <xf numFmtId="165" fontId="28" fillId="21" borderId="0" xfId="26" applyNumberFormat="1" applyFont="1" applyFill="1" applyBorder="1"/>
    <xf numFmtId="0" fontId="51" fillId="0" borderId="0" xfId="0" applyFont="1" applyFill="1" applyBorder="1"/>
    <xf numFmtId="0" fontId="43" fillId="0" borderId="0" xfId="0" applyFont="1" applyFill="1" applyBorder="1"/>
    <xf numFmtId="165" fontId="31" fillId="21" borderId="0" xfId="26" applyNumberFormat="1" applyFont="1" applyFill="1" applyBorder="1"/>
    <xf numFmtId="3" fontId="34" fillId="0" borderId="0" xfId="0" applyNumberFormat="1" applyFont="1" applyFill="1" applyBorder="1" applyAlignment="1">
      <alignment horizontal="center"/>
    </xf>
    <xf numFmtId="165" fontId="23" fillId="21" borderId="0" xfId="26" applyNumberFormat="1" applyFont="1" applyFill="1" applyBorder="1"/>
    <xf numFmtId="165" fontId="24" fillId="21" borderId="0" xfId="26" applyNumberFormat="1" applyFont="1" applyFill="1" applyBorder="1"/>
    <xf numFmtId="0" fontId="35" fillId="0" borderId="0" xfId="0" applyFont="1" applyFill="1" applyBorder="1"/>
    <xf numFmtId="165" fontId="31" fillId="0" borderId="0" xfId="26" applyNumberFormat="1" applyFont="1" applyFill="1" applyBorder="1"/>
    <xf numFmtId="165" fontId="9" fillId="21" borderId="0" xfId="26" applyNumberFormat="1" applyFont="1" applyFill="1" applyBorder="1"/>
    <xf numFmtId="165" fontId="26" fillId="21" borderId="0" xfId="26" applyNumberFormat="1" applyFont="1" applyFill="1" applyBorder="1"/>
    <xf numFmtId="165" fontId="22" fillId="21" borderId="0" xfId="26" applyNumberFormat="1" applyFont="1" applyFill="1" applyBorder="1"/>
    <xf numFmtId="0" fontId="25" fillId="21" borderId="0" xfId="0" applyFont="1" applyFill="1" applyBorder="1"/>
    <xf numFmtId="0" fontId="29" fillId="21" borderId="0" xfId="0" applyFont="1" applyFill="1" applyBorder="1" applyAlignment="1">
      <alignment horizontal="center"/>
    </xf>
    <xf numFmtId="165" fontId="43" fillId="21" borderId="0" xfId="26" applyNumberFormat="1" applyFont="1" applyFill="1" applyBorder="1"/>
    <xf numFmtId="165" fontId="44" fillId="21" borderId="0" xfId="26" applyNumberFormat="1" applyFont="1" applyFill="1" applyBorder="1"/>
    <xf numFmtId="165" fontId="32" fillId="0" borderId="0" xfId="26" applyNumberFormat="1" applyFont="1" applyFill="1" applyBorder="1"/>
    <xf numFmtId="3" fontId="22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/>
    <xf numFmtId="14" fontId="22" fillId="0" borderId="0" xfId="0" applyNumberFormat="1" applyFont="1" applyFill="1"/>
    <xf numFmtId="0" fontId="9" fillId="0" borderId="11" xfId="0" applyFont="1" applyFill="1" applyBorder="1"/>
    <xf numFmtId="0" fontId="23" fillId="0" borderId="13" xfId="0" applyFont="1" applyFill="1" applyBorder="1"/>
    <xf numFmtId="0" fontId="9" fillId="0" borderId="16" xfId="0" applyFont="1" applyFill="1" applyBorder="1"/>
    <xf numFmtId="0" fontId="23" fillId="0" borderId="16" xfId="0" applyFont="1" applyFill="1" applyBorder="1"/>
    <xf numFmtId="3" fontId="9" fillId="0" borderId="14" xfId="0" applyNumberFormat="1" applyFont="1" applyFill="1" applyBorder="1"/>
    <xf numFmtId="0" fontId="23" fillId="0" borderId="17" xfId="0" applyFont="1" applyFill="1" applyBorder="1"/>
    <xf numFmtId="0" fontId="23" fillId="0" borderId="18" xfId="0" applyFont="1" applyFill="1" applyBorder="1"/>
    <xf numFmtId="165" fontId="32" fillId="0" borderId="0" xfId="0" applyNumberFormat="1" applyFont="1" applyFill="1" applyBorder="1"/>
    <xf numFmtId="3" fontId="23" fillId="0" borderId="0" xfId="0" applyNumberFormat="1" applyFont="1" applyFill="1" applyBorder="1"/>
    <xf numFmtId="3" fontId="9" fillId="0" borderId="0" xfId="0" applyNumberFormat="1" applyFont="1" applyFill="1" applyBorder="1"/>
    <xf numFmtId="3" fontId="22" fillId="0" borderId="0" xfId="0" applyNumberFormat="1" applyFont="1" applyFill="1" applyBorder="1"/>
    <xf numFmtId="165" fontId="33" fillId="0" borderId="0" xfId="26" applyNumberFormat="1" applyFont="1" applyFill="1"/>
    <xf numFmtId="165" fontId="22" fillId="0" borderId="0" xfId="26" applyNumberFormat="1" applyFont="1" applyFill="1" applyBorder="1"/>
    <xf numFmtId="165" fontId="33" fillId="0" borderId="0" xfId="26" applyNumberFormat="1" applyFont="1" applyFill="1" applyBorder="1"/>
    <xf numFmtId="3" fontId="9" fillId="0" borderId="11" xfId="0" applyNumberFormat="1" applyFont="1" applyFill="1" applyBorder="1"/>
    <xf numFmtId="0" fontId="52" fillId="21" borderId="0" xfId="0" applyFont="1" applyFill="1" applyBorder="1"/>
    <xf numFmtId="0" fontId="23" fillId="0" borderId="19" xfId="0" applyFont="1" applyFill="1" applyBorder="1"/>
    <xf numFmtId="0" fontId="23" fillId="0" borderId="20" xfId="0" applyFont="1" applyFill="1" applyBorder="1"/>
    <xf numFmtId="0" fontId="23" fillId="0" borderId="21" xfId="0" applyFont="1" applyFill="1" applyBorder="1"/>
    <xf numFmtId="0" fontId="33" fillId="0" borderId="0" xfId="0" applyFont="1" applyFill="1"/>
    <xf numFmtId="165" fontId="33" fillId="0" borderId="0" xfId="0" applyNumberFormat="1" applyFont="1" applyFill="1"/>
    <xf numFmtId="3" fontId="9" fillId="0" borderId="11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0" fontId="40" fillId="0" borderId="0" xfId="0" applyFont="1" applyFill="1" applyBorder="1"/>
    <xf numFmtId="3" fontId="9" fillId="0" borderId="20" xfId="0" applyNumberFormat="1" applyFont="1" applyFill="1" applyBorder="1"/>
    <xf numFmtId="0" fontId="46" fillId="21" borderId="0" xfId="0" applyFont="1" applyFill="1" applyBorder="1"/>
    <xf numFmtId="0" fontId="54" fillId="21" borderId="0" xfId="0" applyFont="1" applyFill="1" applyBorder="1"/>
    <xf numFmtId="0" fontId="53" fillId="21" borderId="0" xfId="0" applyFont="1" applyFill="1" applyBorder="1" applyAlignment="1">
      <alignment horizontal="center"/>
    </xf>
    <xf numFmtId="0" fontId="38" fillId="21" borderId="0" xfId="0" applyFont="1" applyFill="1" applyBorder="1" applyAlignment="1">
      <alignment horizontal="center"/>
    </xf>
    <xf numFmtId="0" fontId="53" fillId="21" borderId="0" xfId="0" applyFont="1" applyFill="1" applyBorder="1" applyAlignment="1"/>
    <xf numFmtId="0" fontId="32" fillId="0" borderId="0" xfId="0" applyFont="1" applyFill="1" applyBorder="1"/>
    <xf numFmtId="165" fontId="33" fillId="21" borderId="0" xfId="0" applyNumberFormat="1" applyFont="1" applyFill="1" applyBorder="1"/>
    <xf numFmtId="0" fontId="32" fillId="24" borderId="0" xfId="0" applyFont="1" applyFill="1" applyBorder="1"/>
    <xf numFmtId="165" fontId="39" fillId="0" borderId="0" xfId="26" applyNumberFormat="1" applyFont="1" applyFill="1" applyBorder="1"/>
    <xf numFmtId="165" fontId="48" fillId="0" borderId="0" xfId="26" applyNumberFormat="1" applyFont="1" applyFill="1" applyBorder="1"/>
    <xf numFmtId="0" fontId="9" fillId="0" borderId="14" xfId="0" applyFont="1" applyFill="1" applyBorder="1"/>
    <xf numFmtId="3" fontId="25" fillId="25" borderId="22" xfId="0" applyNumberFormat="1" applyFont="1" applyFill="1" applyBorder="1"/>
    <xf numFmtId="3" fontId="26" fillId="0" borderId="23" xfId="0" applyNumberFormat="1" applyFont="1" applyFill="1" applyBorder="1"/>
    <xf numFmtId="0" fontId="26" fillId="0" borderId="23" xfId="0" applyFont="1" applyFill="1" applyBorder="1"/>
    <xf numFmtId="3" fontId="22" fillId="26" borderId="0" xfId="0" applyNumberFormat="1" applyFont="1" applyFill="1"/>
    <xf numFmtId="3" fontId="23" fillId="27" borderId="0" xfId="0" applyNumberFormat="1" applyFont="1" applyFill="1"/>
    <xf numFmtId="3" fontId="22" fillId="28" borderId="0" xfId="0" applyNumberFormat="1" applyFont="1" applyFill="1"/>
    <xf numFmtId="3" fontId="22" fillId="27" borderId="0" xfId="0" applyNumberFormat="1" applyFont="1" applyFill="1"/>
    <xf numFmtId="0" fontId="25" fillId="25" borderId="24" xfId="0" applyFont="1" applyFill="1" applyBorder="1"/>
    <xf numFmtId="0" fontId="25" fillId="0" borderId="0" xfId="0" applyFont="1" applyFill="1"/>
    <xf numFmtId="0" fontId="22" fillId="29" borderId="25" xfId="0" applyFont="1" applyFill="1" applyBorder="1"/>
    <xf numFmtId="49" fontId="9" fillId="0" borderId="11" xfId="0" applyNumberFormat="1" applyFont="1" applyFill="1" applyBorder="1"/>
    <xf numFmtId="49" fontId="9" fillId="0" borderId="11" xfId="0" applyNumberFormat="1" applyFont="1" applyFill="1" applyBorder="1" applyAlignment="1">
      <alignment horizontal="right"/>
    </xf>
    <xf numFmtId="0" fontId="22" fillId="30" borderId="0" xfId="0" applyFont="1" applyFill="1"/>
    <xf numFmtId="0" fontId="23" fillId="30" borderId="0" xfId="0" applyFont="1" applyFill="1"/>
    <xf numFmtId="0" fontId="33" fillId="0" borderId="0" xfId="0" applyFont="1" applyFill="1" applyBorder="1"/>
    <xf numFmtId="0" fontId="34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165" fontId="47" fillId="0" borderId="0" xfId="26" applyNumberFormat="1" applyFont="1" applyFill="1" applyBorder="1"/>
    <xf numFmtId="0" fontId="54" fillId="0" borderId="0" xfId="0" applyFont="1" applyFill="1" applyBorder="1"/>
    <xf numFmtId="0" fontId="31" fillId="0" borderId="0" xfId="0" applyFont="1" applyFill="1" applyBorder="1"/>
    <xf numFmtId="165" fontId="33" fillId="0" borderId="0" xfId="0" applyNumberFormat="1" applyFont="1" applyFill="1" applyBorder="1"/>
    <xf numFmtId="165" fontId="9" fillId="0" borderId="0" xfId="26" applyNumberFormat="1" applyFont="1" applyFill="1" applyBorder="1"/>
    <xf numFmtId="0" fontId="53" fillId="0" borderId="0" xfId="0" applyFont="1" applyFill="1" applyBorder="1" applyAlignment="1">
      <alignment horizontal="left"/>
    </xf>
    <xf numFmtId="0" fontId="46" fillId="0" borderId="0" xfId="0" applyFont="1" applyFill="1" applyBorder="1"/>
    <xf numFmtId="3" fontId="33" fillId="0" borderId="0" xfId="0" applyNumberFormat="1" applyFont="1" applyFill="1" applyBorder="1"/>
    <xf numFmtId="166" fontId="22" fillId="0" borderId="0" xfId="0" applyNumberFormat="1" applyFont="1" applyFill="1" applyBorder="1"/>
    <xf numFmtId="3" fontId="32" fillId="0" borderId="0" xfId="0" applyNumberFormat="1" applyFont="1" applyFill="1" applyBorder="1"/>
    <xf numFmtId="3" fontId="37" fillId="0" borderId="0" xfId="0" applyNumberFormat="1" applyFont="1" applyFill="1" applyBorder="1"/>
    <xf numFmtId="3" fontId="32" fillId="0" borderId="0" xfId="26" applyNumberFormat="1" applyFont="1" applyFill="1" applyBorder="1"/>
    <xf numFmtId="3" fontId="33" fillId="0" borderId="0" xfId="26" applyNumberFormat="1" applyFont="1" applyFill="1" applyBorder="1"/>
    <xf numFmtId="3" fontId="33" fillId="21" borderId="0" xfId="0" applyNumberFormat="1" applyFont="1" applyFill="1" applyBorder="1"/>
    <xf numFmtId="3" fontId="32" fillId="21" borderId="0" xfId="0" applyNumberFormat="1" applyFont="1" applyFill="1" applyBorder="1"/>
    <xf numFmtId="3" fontId="9" fillId="21" borderId="0" xfId="0" applyNumberFormat="1" applyFont="1" applyFill="1" applyBorder="1"/>
    <xf numFmtId="165" fontId="46" fillId="0" borderId="0" xfId="0" applyNumberFormat="1" applyFont="1" applyFill="1" applyBorder="1"/>
    <xf numFmtId="0" fontId="33" fillId="21" borderId="0" xfId="0" applyFont="1" applyFill="1" applyBorder="1" applyAlignment="1">
      <alignment horizontal="left"/>
    </xf>
    <xf numFmtId="0" fontId="30" fillId="21" borderId="0" xfId="0" applyFont="1" applyFill="1" applyBorder="1" applyAlignment="1">
      <alignment horizontal="left"/>
    </xf>
    <xf numFmtId="165" fontId="53" fillId="0" borderId="0" xfId="0" applyNumberFormat="1" applyFont="1" applyFill="1" applyBorder="1" applyAlignment="1">
      <alignment horizontal="left"/>
    </xf>
    <xf numFmtId="0" fontId="53" fillId="21" borderId="0" xfId="0" applyFont="1" applyFill="1" applyBorder="1" applyAlignment="1">
      <alignment horizontal="left"/>
    </xf>
    <xf numFmtId="0" fontId="53" fillId="21" borderId="0" xfId="0" applyFont="1" applyFill="1" applyBorder="1"/>
    <xf numFmtId="165" fontId="45" fillId="21" borderId="0" xfId="26" applyNumberFormat="1" applyFont="1" applyFill="1" applyBorder="1"/>
    <xf numFmtId="165" fontId="45" fillId="0" borderId="0" xfId="0" applyNumberFormat="1" applyFont="1" applyFill="1" applyBorder="1"/>
    <xf numFmtId="165" fontId="30" fillId="0" borderId="0" xfId="0" applyNumberFormat="1" applyFont="1" applyFill="1" applyBorder="1"/>
    <xf numFmtId="3" fontId="53" fillId="21" borderId="0" xfId="0" applyNumberFormat="1" applyFont="1" applyFill="1" applyBorder="1"/>
    <xf numFmtId="165" fontId="32" fillId="0" borderId="0" xfId="26" applyNumberFormat="1" applyFont="1" applyFill="1" applyBorder="1" applyAlignment="1">
      <alignment horizontal="right"/>
    </xf>
    <xf numFmtId="165" fontId="32" fillId="0" borderId="0" xfId="26" applyNumberFormat="1" applyFont="1" applyFill="1" applyBorder="1" applyAlignment="1"/>
    <xf numFmtId="49" fontId="9" fillId="31" borderId="11" xfId="0" applyNumberFormat="1" applyFont="1" applyFill="1" applyBorder="1"/>
    <xf numFmtId="49" fontId="9" fillId="31" borderId="11" xfId="0" applyNumberFormat="1" applyFont="1" applyFill="1" applyBorder="1" applyAlignment="1">
      <alignment horizontal="right"/>
    </xf>
    <xf numFmtId="165" fontId="32" fillId="31" borderId="0" xfId="26" applyNumberFormat="1" applyFont="1" applyFill="1" applyBorder="1" applyAlignment="1">
      <alignment horizontal="right"/>
    </xf>
    <xf numFmtId="1" fontId="9" fillId="31" borderId="26" xfId="0" applyNumberFormat="1" applyFont="1" applyFill="1" applyBorder="1"/>
    <xf numFmtId="1" fontId="9" fillId="31" borderId="20" xfId="0" applyNumberFormat="1" applyFont="1" applyFill="1" applyBorder="1"/>
    <xf numFmtId="0" fontId="9" fillId="31" borderId="11" xfId="0" applyFont="1" applyFill="1" applyBorder="1"/>
    <xf numFmtId="3" fontId="23" fillId="31" borderId="11" xfId="0" applyNumberFormat="1" applyFont="1" applyFill="1" applyBorder="1"/>
    <xf numFmtId="0" fontId="23" fillId="0" borderId="10" xfId="0" applyFont="1" applyFill="1" applyBorder="1"/>
    <xf numFmtId="165" fontId="32" fillId="31" borderId="27" xfId="26" applyNumberFormat="1" applyFont="1" applyFill="1" applyBorder="1" applyAlignment="1">
      <alignment horizontal="right"/>
    </xf>
    <xf numFmtId="3" fontId="9" fillId="31" borderId="11" xfId="0" applyNumberFormat="1" applyFont="1" applyFill="1" applyBorder="1" applyAlignment="1">
      <alignment horizontal="right"/>
    </xf>
    <xf numFmtId="3" fontId="9" fillId="31" borderId="26" xfId="0" applyNumberFormat="1" applyFont="1" applyFill="1" applyBorder="1" applyAlignment="1">
      <alignment horizontal="right"/>
    </xf>
    <xf numFmtId="3" fontId="9" fillId="31" borderId="20" xfId="0" applyNumberFormat="1" applyFont="1" applyFill="1" applyBorder="1" applyAlignment="1">
      <alignment horizontal="right"/>
    </xf>
    <xf numFmtId="0" fontId="33" fillId="21" borderId="27" xfId="0" applyFont="1" applyFill="1" applyBorder="1"/>
    <xf numFmtId="165" fontId="34" fillId="0" borderId="28" xfId="0" applyNumberFormat="1" applyFont="1" applyFill="1" applyBorder="1"/>
    <xf numFmtId="0" fontId="55" fillId="21" borderId="28" xfId="0" applyFont="1" applyFill="1" applyBorder="1"/>
    <xf numFmtId="0" fontId="33" fillId="21" borderId="28" xfId="0" applyFont="1" applyFill="1" applyBorder="1"/>
    <xf numFmtId="165" fontId="34" fillId="0" borderId="28" xfId="26" applyNumberFormat="1" applyFont="1" applyFill="1" applyBorder="1"/>
    <xf numFmtId="165" fontId="33" fillId="21" borderId="29" xfId="26" applyNumberFormat="1" applyFont="1" applyFill="1" applyBorder="1"/>
    <xf numFmtId="0" fontId="33" fillId="21" borderId="30" xfId="0" applyFont="1" applyFill="1" applyBorder="1"/>
    <xf numFmtId="165" fontId="22" fillId="0" borderId="31" xfId="0" applyNumberFormat="1" applyFont="1" applyFill="1" applyBorder="1"/>
    <xf numFmtId="3" fontId="33" fillId="21" borderId="31" xfId="0" applyNumberFormat="1" applyFont="1" applyFill="1" applyBorder="1"/>
    <xf numFmtId="0" fontId="33" fillId="21" borderId="31" xfId="0" applyFont="1" applyFill="1" applyBorder="1"/>
    <xf numFmtId="165" fontId="34" fillId="0" borderId="31" xfId="26" applyNumberFormat="1" applyFont="1" applyFill="1" applyBorder="1"/>
    <xf numFmtId="165" fontId="33" fillId="21" borderId="32" xfId="26" applyNumberFormat="1" applyFont="1" applyFill="1" applyBorder="1"/>
    <xf numFmtId="165" fontId="34" fillId="21" borderId="28" xfId="26" applyNumberFormat="1" applyFont="1" applyFill="1" applyBorder="1"/>
    <xf numFmtId="165" fontId="34" fillId="21" borderId="29" xfId="26" applyNumberFormat="1" applyFont="1" applyFill="1" applyBorder="1"/>
    <xf numFmtId="165" fontId="32" fillId="21" borderId="31" xfId="26" applyNumberFormat="1" applyFont="1" applyFill="1" applyBorder="1"/>
    <xf numFmtId="165" fontId="32" fillId="21" borderId="32" xfId="26" applyNumberFormat="1" applyFont="1" applyFill="1" applyBorder="1"/>
    <xf numFmtId="165" fontId="32" fillId="0" borderId="28" xfId="0" applyNumberFormat="1" applyFont="1" applyFill="1" applyBorder="1"/>
    <xf numFmtId="0" fontId="34" fillId="0" borderId="28" xfId="0" applyFont="1" applyFill="1" applyBorder="1"/>
    <xf numFmtId="0" fontId="33" fillId="0" borderId="28" xfId="0" applyFont="1" applyFill="1" applyBorder="1"/>
    <xf numFmtId="3" fontId="32" fillId="0" borderId="28" xfId="0" applyNumberFormat="1" applyFont="1" applyFill="1" applyBorder="1"/>
    <xf numFmtId="165" fontId="39" fillId="0" borderId="28" xfId="26" applyNumberFormat="1" applyFont="1" applyFill="1" applyBorder="1"/>
    <xf numFmtId="165" fontId="34" fillId="0" borderId="31" xfId="0" applyNumberFormat="1" applyFont="1" applyFill="1" applyBorder="1"/>
    <xf numFmtId="165" fontId="39" fillId="0" borderId="31" xfId="26" applyNumberFormat="1" applyFont="1" applyFill="1" applyBorder="1"/>
    <xf numFmtId="165" fontId="33" fillId="0" borderId="28" xfId="26" applyNumberFormat="1" applyFont="1" applyFill="1" applyBorder="1"/>
    <xf numFmtId="165" fontId="33" fillId="0" borderId="31" xfId="0" applyNumberFormat="1" applyFont="1" applyFill="1" applyBorder="1"/>
    <xf numFmtId="3" fontId="32" fillId="0" borderId="0" xfId="26" applyNumberFormat="1" applyFont="1" applyFill="1" applyBorder="1" applyAlignment="1">
      <alignment horizontal="right"/>
    </xf>
    <xf numFmtId="0" fontId="48" fillId="21" borderId="0" xfId="0" applyFont="1" applyFill="1" applyBorder="1"/>
    <xf numFmtId="0" fontId="9" fillId="31" borderId="19" xfId="0" applyFont="1" applyFill="1" applyBorder="1"/>
    <xf numFmtId="49" fontId="9" fillId="31" borderId="21" xfId="0" applyNumberFormat="1" applyFont="1" applyFill="1" applyBorder="1" applyAlignment="1">
      <alignment horizontal="right"/>
    </xf>
    <xf numFmtId="3" fontId="32" fillId="0" borderId="20" xfId="0" applyNumberFormat="1" applyFont="1" applyFill="1" applyBorder="1"/>
    <xf numFmtId="3" fontId="9" fillId="21" borderId="0" xfId="0" applyNumberFormat="1" applyFont="1" applyFill="1" applyBorder="1" applyAlignment="1">
      <alignment horizontal="right"/>
    </xf>
    <xf numFmtId="164" fontId="23" fillId="21" borderId="0" xfId="26" applyNumberFormat="1" applyFont="1" applyFill="1" applyBorder="1"/>
    <xf numFmtId="167" fontId="32" fillId="0" borderId="0" xfId="26" applyNumberFormat="1" applyFont="1" applyFill="1" applyBorder="1"/>
    <xf numFmtId="167" fontId="32" fillId="0" borderId="0" xfId="26" applyNumberFormat="1" applyFont="1" applyFill="1" applyBorder="1" applyAlignment="1">
      <alignment horizontal="right"/>
    </xf>
    <xf numFmtId="167" fontId="48" fillId="21" borderId="0" xfId="26" applyNumberFormat="1" applyFont="1" applyFill="1" applyBorder="1"/>
    <xf numFmtId="167" fontId="39" fillId="0" borderId="0" xfId="26" applyNumberFormat="1" applyFont="1" applyFill="1" applyBorder="1"/>
    <xf numFmtId="167" fontId="46" fillId="21" borderId="0" xfId="26" applyNumberFormat="1" applyFont="1" applyFill="1" applyBorder="1"/>
    <xf numFmtId="3" fontId="45" fillId="0" borderId="0" xfId="26" applyNumberFormat="1" applyFont="1" applyFill="1" applyBorder="1"/>
    <xf numFmtId="167" fontId="34" fillId="0" borderId="0" xfId="26" applyNumberFormat="1" applyFont="1" applyFill="1" applyBorder="1" applyAlignment="1">
      <alignment vertical="center"/>
    </xf>
    <xf numFmtId="3" fontId="45" fillId="21" borderId="0" xfId="26" applyNumberFormat="1" applyFont="1" applyFill="1" applyBorder="1"/>
    <xf numFmtId="3" fontId="46" fillId="21" borderId="0" xfId="26" applyNumberFormat="1" applyFont="1" applyFill="1" applyBorder="1"/>
    <xf numFmtId="167" fontId="32" fillId="29" borderId="0" xfId="26" applyNumberFormat="1" applyFont="1" applyFill="1" applyBorder="1"/>
    <xf numFmtId="165" fontId="32" fillId="29" borderId="0" xfId="26" applyNumberFormat="1" applyFont="1" applyFill="1" applyBorder="1"/>
    <xf numFmtId="167" fontId="32" fillId="29" borderId="0" xfId="26" applyNumberFormat="1" applyFont="1" applyFill="1" applyBorder="1" applyAlignment="1">
      <alignment horizontal="right"/>
    </xf>
    <xf numFmtId="3" fontId="23" fillId="29" borderId="11" xfId="0" applyNumberFormat="1" applyFont="1" applyFill="1" applyBorder="1"/>
    <xf numFmtId="3" fontId="9" fillId="29" borderId="26" xfId="0" applyNumberFormat="1" applyFont="1" applyFill="1" applyBorder="1"/>
    <xf numFmtId="3" fontId="9" fillId="29" borderId="0" xfId="0" applyNumberFormat="1" applyFont="1" applyFill="1" applyBorder="1"/>
    <xf numFmtId="3" fontId="32" fillId="29" borderId="0" xfId="0" applyNumberFormat="1" applyFont="1" applyFill="1" applyBorder="1"/>
    <xf numFmtId="49" fontId="9" fillId="0" borderId="26" xfId="0" applyNumberFormat="1" applyFont="1" applyFill="1" applyBorder="1"/>
    <xf numFmtId="165" fontId="32" fillId="31" borderId="29" xfId="26" applyNumberFormat="1" applyFont="1" applyFill="1" applyBorder="1" applyAlignment="1"/>
    <xf numFmtId="165" fontId="32" fillId="31" borderId="0" xfId="26" applyNumberFormat="1" applyFont="1" applyFill="1" applyBorder="1" applyAlignment="1"/>
    <xf numFmtId="49" fontId="9" fillId="31" borderId="11" xfId="0" applyNumberFormat="1" applyFont="1" applyFill="1" applyBorder="1" applyAlignment="1">
      <alignment horizontal="left"/>
    </xf>
    <xf numFmtId="3" fontId="32" fillId="31" borderId="0" xfId="0" applyNumberFormat="1" applyFont="1" applyFill="1" applyBorder="1" applyAlignment="1">
      <alignment horizontal="right"/>
    </xf>
    <xf numFmtId="3" fontId="9" fillId="31" borderId="0" xfId="26" applyNumberFormat="1" applyFont="1" applyFill="1" applyBorder="1" applyAlignment="1">
      <alignment horizontal="right"/>
    </xf>
    <xf numFmtId="3" fontId="9" fillId="31" borderId="11" xfId="0" applyNumberFormat="1" applyFont="1" applyFill="1" applyBorder="1" applyAlignment="1"/>
    <xf numFmtId="0" fontId="23" fillId="31" borderId="11" xfId="0" applyFont="1" applyFill="1" applyBorder="1"/>
    <xf numFmtId="3" fontId="22" fillId="31" borderId="11" xfId="0" applyNumberFormat="1" applyFont="1" applyFill="1" applyBorder="1" applyAlignment="1">
      <alignment horizontal="right"/>
    </xf>
    <xf numFmtId="49" fontId="22" fillId="31" borderId="11" xfId="0" applyNumberFormat="1" applyFont="1" applyFill="1" applyBorder="1"/>
    <xf numFmtId="3" fontId="22" fillId="31" borderId="10" xfId="0" applyNumberFormat="1" applyFont="1" applyFill="1" applyBorder="1" applyAlignment="1">
      <alignment horizontal="right"/>
    </xf>
    <xf numFmtId="3" fontId="32" fillId="0" borderId="0" xfId="0" applyNumberFormat="1" applyFont="1" applyFill="1" applyAlignment="1">
      <alignment horizontal="right"/>
    </xf>
    <xf numFmtId="165" fontId="45" fillId="0" borderId="0" xfId="26" applyNumberFormat="1" applyFont="1" applyFill="1" applyBorder="1"/>
    <xf numFmtId="3" fontId="46" fillId="0" borderId="0" xfId="26" applyNumberFormat="1" applyFont="1" applyFill="1" applyBorder="1"/>
    <xf numFmtId="165" fontId="46" fillId="0" borderId="0" xfId="26" applyNumberFormat="1" applyFont="1" applyFill="1" applyBorder="1"/>
    <xf numFmtId="3" fontId="22" fillId="29" borderId="22" xfId="0" applyNumberFormat="1" applyFont="1" applyFill="1" applyBorder="1"/>
    <xf numFmtId="3" fontId="25" fillId="0" borderId="26" xfId="0" applyNumberFormat="1" applyFont="1" applyFill="1" applyBorder="1"/>
    <xf numFmtId="3" fontId="25" fillId="0" borderId="23" xfId="0" applyNumberFormat="1" applyFont="1" applyFill="1" applyBorder="1"/>
    <xf numFmtId="0" fontId="25" fillId="0" borderId="23" xfId="0" applyFont="1" applyFill="1" applyBorder="1"/>
    <xf numFmtId="0" fontId="25" fillId="0" borderId="26" xfId="0" applyFont="1" applyFill="1" applyBorder="1"/>
    <xf numFmtId="3" fontId="48" fillId="0" borderId="0" xfId="0" applyNumberFormat="1" applyFont="1" applyFill="1" applyBorder="1"/>
    <xf numFmtId="0" fontId="25" fillId="0" borderId="33" xfId="0" applyFont="1" applyFill="1" applyBorder="1"/>
    <xf numFmtId="3" fontId="25" fillId="0" borderId="33" xfId="26" applyNumberFormat="1" applyFont="1" applyFill="1" applyBorder="1" applyAlignment="1">
      <alignment horizontal="center"/>
    </xf>
    <xf numFmtId="3" fontId="25" fillId="32" borderId="22" xfId="0" applyNumberFormat="1" applyFont="1" applyFill="1" applyBorder="1"/>
    <xf numFmtId="3" fontId="25" fillId="32" borderId="34" xfId="26" applyNumberFormat="1" applyFont="1" applyFill="1" applyBorder="1" applyAlignment="1">
      <alignment horizontal="center"/>
    </xf>
    <xf numFmtId="0" fontId="26" fillId="32" borderId="23" xfId="0" applyFont="1" applyFill="1" applyBorder="1"/>
    <xf numFmtId="3" fontId="26" fillId="32" borderId="23" xfId="0" applyNumberFormat="1" applyFont="1" applyFill="1" applyBorder="1"/>
    <xf numFmtId="165" fontId="26" fillId="32" borderId="33" xfId="26" applyNumberFormat="1" applyFont="1" applyFill="1" applyBorder="1" applyAlignment="1">
      <alignment horizontal="center"/>
    </xf>
    <xf numFmtId="3" fontId="25" fillId="32" borderId="35" xfId="0" applyNumberFormat="1" applyFont="1" applyFill="1" applyBorder="1"/>
    <xf numFmtId="3" fontId="22" fillId="29" borderId="35" xfId="0" applyNumberFormat="1" applyFont="1" applyFill="1" applyBorder="1"/>
    <xf numFmtId="0" fontId="25" fillId="32" borderId="24" xfId="0" applyFont="1" applyFill="1" applyBorder="1"/>
    <xf numFmtId="0" fontId="26" fillId="32" borderId="24" xfId="0" applyFont="1" applyFill="1" applyBorder="1"/>
    <xf numFmtId="0" fontId="25" fillId="31" borderId="24" xfId="0" applyFont="1" applyFill="1" applyBorder="1"/>
    <xf numFmtId="3" fontId="25" fillId="31" borderId="22" xfId="0" applyNumberFormat="1" applyFont="1" applyFill="1" applyBorder="1"/>
    <xf numFmtId="0" fontId="33" fillId="21" borderId="36" xfId="0" applyFont="1" applyFill="1" applyBorder="1"/>
    <xf numFmtId="3" fontId="33" fillId="21" borderId="12" xfId="0" applyNumberFormat="1" applyFont="1" applyFill="1" applyBorder="1"/>
    <xf numFmtId="0" fontId="33" fillId="21" borderId="12" xfId="0" applyFont="1" applyFill="1" applyBorder="1"/>
    <xf numFmtId="0" fontId="33" fillId="21" borderId="37" xfId="0" applyFont="1" applyFill="1" applyBorder="1"/>
    <xf numFmtId="3" fontId="33" fillId="21" borderId="15" xfId="0" applyNumberFormat="1" applyFont="1" applyFill="1" applyBorder="1"/>
    <xf numFmtId="0" fontId="33" fillId="21" borderId="15" xfId="0" applyFont="1" applyFill="1" applyBorder="1"/>
    <xf numFmtId="3" fontId="45" fillId="0" borderId="0" xfId="0" applyNumberFormat="1" applyFont="1" applyFill="1" applyBorder="1"/>
    <xf numFmtId="165" fontId="46" fillId="0" borderId="12" xfId="0" applyNumberFormat="1" applyFont="1" applyFill="1" applyBorder="1"/>
    <xf numFmtId="3" fontId="46" fillId="21" borderId="12" xfId="0" applyNumberFormat="1" applyFont="1" applyFill="1" applyBorder="1"/>
    <xf numFmtId="0" fontId="46" fillId="21" borderId="12" xfId="0" applyFont="1" applyFill="1" applyBorder="1"/>
    <xf numFmtId="0" fontId="46" fillId="21" borderId="37" xfId="0" applyFont="1" applyFill="1" applyBorder="1"/>
    <xf numFmtId="165" fontId="46" fillId="0" borderId="15" xfId="0" applyNumberFormat="1" applyFont="1" applyFill="1" applyBorder="1"/>
    <xf numFmtId="0" fontId="46" fillId="21" borderId="15" xfId="0" applyFont="1" applyFill="1" applyBorder="1"/>
    <xf numFmtId="165" fontId="22" fillId="0" borderId="15" xfId="0" applyNumberFormat="1" applyFont="1" applyFill="1" applyBorder="1"/>
    <xf numFmtId="165" fontId="32" fillId="21" borderId="15" xfId="26" applyNumberFormat="1" applyFont="1" applyFill="1" applyBorder="1"/>
    <xf numFmtId="165" fontId="32" fillId="0" borderId="12" xfId="0" applyNumberFormat="1" applyFont="1" applyFill="1" applyBorder="1"/>
    <xf numFmtId="0" fontId="33" fillId="0" borderId="12" xfId="0" applyFont="1" applyFill="1" applyBorder="1"/>
    <xf numFmtId="3" fontId="32" fillId="0" borderId="12" xfId="0" applyNumberFormat="1" applyFont="1" applyFill="1" applyBorder="1"/>
    <xf numFmtId="165" fontId="22" fillId="21" borderId="0" xfId="26" applyNumberFormat="1" applyFont="1" applyFill="1" applyBorder="1" applyAlignment="1">
      <alignment horizontal="right"/>
    </xf>
    <xf numFmtId="165" fontId="27" fillId="21" borderId="0" xfId="26" applyNumberFormat="1" applyFont="1" applyFill="1" applyBorder="1" applyAlignment="1">
      <alignment horizontal="right"/>
    </xf>
    <xf numFmtId="165" fontId="9" fillId="21" borderId="0" xfId="26" applyNumberFormat="1" applyFont="1" applyFill="1" applyBorder="1" applyAlignment="1">
      <alignment horizontal="right"/>
    </xf>
    <xf numFmtId="165" fontId="33" fillId="21" borderId="0" xfId="26" applyNumberFormat="1" applyFont="1" applyFill="1" applyBorder="1" applyAlignment="1">
      <alignment horizontal="right"/>
    </xf>
    <xf numFmtId="165" fontId="9" fillId="0" borderId="0" xfId="26" applyNumberFormat="1" applyFont="1" applyFill="1" applyBorder="1" applyAlignment="1">
      <alignment horizontal="right"/>
    </xf>
    <xf numFmtId="165" fontId="23" fillId="0" borderId="0" xfId="26" applyNumberFormat="1" applyFont="1" applyFill="1" applyAlignment="1">
      <alignment horizontal="right"/>
    </xf>
    <xf numFmtId="165" fontId="22" fillId="0" borderId="0" xfId="26" applyNumberFormat="1" applyFont="1" applyFill="1" applyBorder="1" applyAlignment="1">
      <alignment horizontal="right"/>
    </xf>
    <xf numFmtId="165" fontId="32" fillId="21" borderId="0" xfId="26" applyNumberFormat="1" applyFont="1" applyFill="1" applyBorder="1" applyAlignment="1">
      <alignment horizontal="right"/>
    </xf>
    <xf numFmtId="167" fontId="33" fillId="0" borderId="0" xfId="26" applyNumberFormat="1" applyFont="1" applyFill="1" applyBorder="1" applyAlignment="1">
      <alignment vertical="center"/>
    </xf>
    <xf numFmtId="165" fontId="33" fillId="0" borderId="12" xfId="0" applyNumberFormat="1" applyFont="1" applyFill="1" applyBorder="1"/>
    <xf numFmtId="165" fontId="33" fillId="0" borderId="12" xfId="26" applyNumberFormat="1" applyFont="1" applyFill="1" applyBorder="1"/>
    <xf numFmtId="165" fontId="33" fillId="21" borderId="43" xfId="26" applyNumberFormat="1" applyFont="1" applyFill="1" applyBorder="1" applyAlignment="1">
      <alignment horizontal="right"/>
    </xf>
    <xf numFmtId="165" fontId="33" fillId="0" borderId="15" xfId="26" applyNumberFormat="1" applyFont="1" applyFill="1" applyBorder="1"/>
    <xf numFmtId="165" fontId="33" fillId="21" borderId="44" xfId="26" applyNumberFormat="1" applyFont="1" applyFill="1" applyBorder="1" applyAlignment="1">
      <alignment horizontal="right"/>
    </xf>
    <xf numFmtId="165" fontId="33" fillId="21" borderId="12" xfId="26" applyNumberFormat="1" applyFont="1" applyFill="1" applyBorder="1"/>
    <xf numFmtId="165" fontId="32" fillId="21" borderId="44" xfId="26" applyNumberFormat="1" applyFont="1" applyFill="1" applyBorder="1" applyAlignment="1">
      <alignment horizontal="right"/>
    </xf>
    <xf numFmtId="0" fontId="37" fillId="21" borderId="0" xfId="0" applyFont="1" applyFill="1" applyBorder="1"/>
    <xf numFmtId="3" fontId="33" fillId="0" borderId="0" xfId="0" applyNumberFormat="1" applyFont="1" applyFill="1" applyBorder="1" applyAlignment="1">
      <alignment horizontal="center"/>
    </xf>
    <xf numFmtId="165" fontId="26" fillId="21" borderId="0" xfId="26" applyNumberFormat="1" applyFont="1" applyFill="1" applyBorder="1" applyAlignment="1">
      <alignment horizontal="right"/>
    </xf>
    <xf numFmtId="165" fontId="27" fillId="0" borderId="0" xfId="26" applyNumberFormat="1" applyFont="1" applyFill="1" applyBorder="1" applyAlignment="1">
      <alignment horizontal="right"/>
    </xf>
    <xf numFmtId="167" fontId="33" fillId="0" borderId="0" xfId="26" applyNumberFormat="1" applyFont="1" applyFill="1" applyBorder="1"/>
    <xf numFmtId="165" fontId="33" fillId="21" borderId="29" xfId="26" applyNumberFormat="1" applyFont="1" applyFill="1" applyBorder="1" applyAlignment="1">
      <alignment horizontal="right"/>
    </xf>
    <xf numFmtId="165" fontId="33" fillId="0" borderId="31" xfId="26" applyNumberFormat="1" applyFont="1" applyFill="1" applyBorder="1"/>
    <xf numFmtId="165" fontId="33" fillId="21" borderId="32" xfId="26" applyNumberFormat="1" applyFont="1" applyFill="1" applyBorder="1" applyAlignment="1">
      <alignment horizontal="right"/>
    </xf>
    <xf numFmtId="164" fontId="9" fillId="21" borderId="0" xfId="26" applyNumberFormat="1" applyFont="1" applyFill="1" applyBorder="1" applyAlignment="1">
      <alignment horizontal="right"/>
    </xf>
    <xf numFmtId="165" fontId="33" fillId="21" borderId="28" xfId="26" applyNumberFormat="1" applyFont="1" applyFill="1" applyBorder="1"/>
    <xf numFmtId="165" fontId="32" fillId="21" borderId="32" xfId="26" applyNumberFormat="1" applyFont="1" applyFill="1" applyBorder="1" applyAlignment="1">
      <alignment horizontal="right"/>
    </xf>
    <xf numFmtId="165" fontId="33" fillId="0" borderId="0" xfId="0" applyNumberFormat="1" applyFont="1" applyFill="1" applyBorder="1" applyAlignment="1">
      <alignment horizontal="left"/>
    </xf>
    <xf numFmtId="165" fontId="45" fillId="0" borderId="0" xfId="26" applyNumberFormat="1" applyFont="1" applyFill="1" applyBorder="1" applyAlignment="1">
      <alignment horizontal="right"/>
    </xf>
    <xf numFmtId="165" fontId="25" fillId="0" borderId="0" xfId="26" applyNumberFormat="1" applyFont="1" applyFill="1" applyBorder="1" applyAlignment="1">
      <alignment horizontal="right"/>
    </xf>
    <xf numFmtId="165" fontId="9" fillId="0" borderId="0" xfId="26" applyNumberFormat="1" applyFont="1" applyFill="1" applyAlignment="1">
      <alignment horizontal="right"/>
    </xf>
    <xf numFmtId="3" fontId="25" fillId="32" borderId="41" xfId="26" applyNumberFormat="1" applyFont="1" applyFill="1" applyBorder="1" applyAlignment="1">
      <alignment horizontal="right"/>
    </xf>
    <xf numFmtId="165" fontId="26" fillId="32" borderId="23" xfId="26" applyNumberFormat="1" applyFont="1" applyFill="1" applyBorder="1" applyAlignment="1">
      <alignment horizontal="right"/>
    </xf>
    <xf numFmtId="165" fontId="45" fillId="21" borderId="43" xfId="26" applyNumberFormat="1" applyFont="1" applyFill="1" applyBorder="1" applyAlignment="1">
      <alignment horizontal="right"/>
    </xf>
    <xf numFmtId="165" fontId="33" fillId="0" borderId="15" xfId="0" applyNumberFormat="1" applyFont="1" applyFill="1" applyBorder="1"/>
    <xf numFmtId="165" fontId="45" fillId="21" borderId="44" xfId="26" applyNumberFormat="1" applyFont="1" applyFill="1" applyBorder="1" applyAlignment="1">
      <alignment horizontal="right"/>
    </xf>
    <xf numFmtId="165" fontId="45" fillId="21" borderId="0" xfId="26" applyNumberFormat="1" applyFont="1" applyFill="1" applyBorder="1" applyAlignment="1">
      <alignment horizontal="right"/>
    </xf>
    <xf numFmtId="165" fontId="46" fillId="0" borderId="12" xfId="26" applyNumberFormat="1" applyFont="1" applyFill="1" applyBorder="1"/>
    <xf numFmtId="165" fontId="32" fillId="21" borderId="43" xfId="26" applyNumberFormat="1" applyFont="1" applyFill="1" applyBorder="1" applyAlignment="1">
      <alignment horizontal="right"/>
    </xf>
    <xf numFmtId="165" fontId="46" fillId="0" borderId="15" xfId="26" applyNumberFormat="1" applyFont="1" applyFill="1" applyBorder="1"/>
    <xf numFmtId="3" fontId="46" fillId="21" borderId="0" xfId="0" applyNumberFormat="1" applyFont="1" applyFill="1" applyBorder="1"/>
    <xf numFmtId="0" fontId="32" fillId="0" borderId="0" xfId="0" applyFont="1" applyFill="1"/>
    <xf numFmtId="3" fontId="32" fillId="21" borderId="0" xfId="26" applyNumberFormat="1" applyFont="1" applyFill="1" applyBorder="1" applyAlignment="1">
      <alignment horizontal="right"/>
    </xf>
    <xf numFmtId="3" fontId="32" fillId="21" borderId="0" xfId="26" applyNumberFormat="1" applyFont="1" applyFill="1" applyBorder="1"/>
    <xf numFmtId="0" fontId="30" fillId="0" borderId="0" xfId="0" applyFont="1" applyFill="1"/>
    <xf numFmtId="167" fontId="46" fillId="0" borderId="0" xfId="26" applyNumberFormat="1" applyFont="1" applyFill="1" applyBorder="1" applyAlignment="1">
      <alignment horizontal="right" vertical="center"/>
    </xf>
    <xf numFmtId="165" fontId="33" fillId="0" borderId="0" xfId="26" applyNumberFormat="1" applyFont="1" applyFill="1" applyBorder="1" applyAlignment="1">
      <alignment horizontal="right"/>
    </xf>
    <xf numFmtId="167" fontId="46" fillId="0" borderId="0" xfId="26" applyNumberFormat="1" applyFont="1" applyFill="1" applyBorder="1" applyAlignment="1">
      <alignment horizontal="right"/>
    </xf>
    <xf numFmtId="3" fontId="26" fillId="0" borderId="0" xfId="26" applyNumberFormat="1" applyFont="1" applyFill="1" applyBorder="1"/>
    <xf numFmtId="0" fontId="9" fillId="30" borderId="0" xfId="0" applyFont="1" applyFill="1"/>
    <xf numFmtId="3" fontId="9" fillId="0" borderId="0" xfId="26" applyNumberFormat="1" applyFont="1" applyFill="1" applyBorder="1" applyAlignment="1">
      <alignment horizontal="right"/>
    </xf>
    <xf numFmtId="3" fontId="22" fillId="0" borderId="0" xfId="26" applyNumberFormat="1" applyFont="1" applyFill="1" applyBorder="1" applyAlignment="1">
      <alignment horizontal="right"/>
    </xf>
    <xf numFmtId="0" fontId="22" fillId="21" borderId="0" xfId="0" applyFont="1" applyFill="1" applyBorder="1" applyAlignment="1">
      <alignment horizontal="right"/>
    </xf>
    <xf numFmtId="0" fontId="22" fillId="21" borderId="0" xfId="0" applyFont="1" applyFill="1" applyBorder="1" applyAlignment="1">
      <alignment horizontal="left"/>
    </xf>
    <xf numFmtId="0" fontId="33" fillId="0" borderId="38" xfId="0" applyFont="1" applyFill="1" applyBorder="1"/>
    <xf numFmtId="165" fontId="32" fillId="0" borderId="39" xfId="26" applyNumberFormat="1" applyFont="1" applyFill="1" applyBorder="1" applyAlignment="1">
      <alignment horizontal="right"/>
    </xf>
    <xf numFmtId="165" fontId="56" fillId="0" borderId="0" xfId="0" applyNumberFormat="1" applyFont="1" applyFill="1" applyBorder="1"/>
    <xf numFmtId="165" fontId="58" fillId="0" borderId="0" xfId="26" applyNumberFormat="1" applyFont="1" applyFill="1" applyBorder="1"/>
    <xf numFmtId="0" fontId="56" fillId="0" borderId="0" xfId="0" applyFont="1" applyFill="1" applyBorder="1"/>
    <xf numFmtId="165" fontId="58" fillId="0" borderId="0" xfId="26" applyNumberFormat="1" applyFont="1" applyFill="1" applyBorder="1" applyAlignment="1">
      <alignment horizontal="right"/>
    </xf>
    <xf numFmtId="3" fontId="56" fillId="0" borderId="0" xfId="0" applyNumberFormat="1" applyFont="1" applyFill="1" applyBorder="1"/>
    <xf numFmtId="165" fontId="57" fillId="0" borderId="0" xfId="26" applyNumberFormat="1" applyFont="1" applyFill="1" applyAlignment="1">
      <alignment horizontal="right"/>
    </xf>
    <xf numFmtId="165" fontId="59" fillId="0" borderId="0" xfId="26" applyNumberFormat="1" applyFont="1" applyFill="1" applyAlignment="1">
      <alignment horizontal="right"/>
    </xf>
    <xf numFmtId="165" fontId="57" fillId="0" borderId="26" xfId="26" applyNumberFormat="1" applyFont="1" applyFill="1" applyBorder="1" applyAlignment="1">
      <alignment horizontal="right"/>
    </xf>
    <xf numFmtId="165" fontId="57" fillId="25" borderId="40" xfId="26" applyNumberFormat="1" applyFont="1" applyFill="1" applyBorder="1" applyAlignment="1">
      <alignment horizontal="right"/>
    </xf>
    <xf numFmtId="167" fontId="22" fillId="0" borderId="0" xfId="0" applyNumberFormat="1" applyFont="1" applyFill="1"/>
    <xf numFmtId="165" fontId="57" fillId="0" borderId="33" xfId="26" applyNumberFormat="1" applyFont="1" applyFill="1" applyBorder="1" applyAlignment="1">
      <alignment horizontal="right"/>
    </xf>
    <xf numFmtId="165" fontId="60" fillId="0" borderId="33" xfId="26" applyNumberFormat="1" applyFont="1" applyFill="1" applyBorder="1" applyAlignment="1">
      <alignment horizontal="right"/>
    </xf>
    <xf numFmtId="3" fontId="25" fillId="0" borderId="45" xfId="0" applyNumberFormat="1" applyFont="1" applyFill="1" applyBorder="1"/>
    <xf numFmtId="167" fontId="25" fillId="0" borderId="23" xfId="26" applyNumberFormat="1" applyFont="1" applyFill="1" applyBorder="1" applyAlignment="1">
      <alignment horizontal="right" indent="2"/>
    </xf>
    <xf numFmtId="167" fontId="25" fillId="0" borderId="26" xfId="26" applyNumberFormat="1" applyFont="1" applyFill="1" applyBorder="1" applyAlignment="1">
      <alignment horizontal="right" indent="2"/>
    </xf>
    <xf numFmtId="165" fontId="25" fillId="0" borderId="23" xfId="26" applyNumberFormat="1" applyFont="1" applyFill="1" applyBorder="1" applyAlignment="1">
      <alignment horizontal="right"/>
    </xf>
    <xf numFmtId="3" fontId="25" fillId="0" borderId="23" xfId="26" applyNumberFormat="1" applyFont="1" applyFill="1" applyBorder="1" applyAlignment="1">
      <alignment horizontal="center"/>
    </xf>
    <xf numFmtId="3" fontId="25" fillId="0" borderId="20" xfId="26" applyNumberFormat="1" applyFont="1" applyFill="1" applyBorder="1" applyAlignment="1">
      <alignment horizontal="right"/>
    </xf>
    <xf numFmtId="0" fontId="25" fillId="0" borderId="45" xfId="0" applyFont="1" applyFill="1" applyBorder="1"/>
    <xf numFmtId="165" fontId="9" fillId="0" borderId="0" xfId="0" applyNumberFormat="1" applyFont="1" applyFill="1"/>
    <xf numFmtId="165" fontId="25" fillId="32" borderId="34" xfId="26" applyNumberFormat="1" applyFont="1" applyFill="1" applyBorder="1" applyAlignment="1">
      <alignment horizontal="center"/>
    </xf>
    <xf numFmtId="165" fontId="26" fillId="32" borderId="41" xfId="26" applyNumberFormat="1" applyFont="1" applyFill="1" applyBorder="1" applyAlignment="1">
      <alignment horizontal="right"/>
    </xf>
    <xf numFmtId="165" fontId="26" fillId="0" borderId="23" xfId="26" applyNumberFormat="1" applyFont="1" applyFill="1" applyBorder="1"/>
    <xf numFmtId="165" fontId="26" fillId="0" borderId="0" xfId="26" applyNumberFormat="1" applyFont="1" applyFill="1" applyAlignment="1">
      <alignment horizontal="right"/>
    </xf>
    <xf numFmtId="3" fontId="25" fillId="31" borderId="22" xfId="0" applyNumberFormat="1" applyFont="1" applyFill="1" applyBorder="1" applyAlignment="1">
      <alignment horizontal="right"/>
    </xf>
    <xf numFmtId="3" fontId="26" fillId="0" borderId="33" xfId="0" applyNumberFormat="1" applyFont="1" applyFill="1" applyBorder="1"/>
    <xf numFmtId="165" fontId="22" fillId="29" borderId="42" xfId="26" applyNumberFormat="1" applyFont="1" applyFill="1" applyBorder="1" applyAlignment="1">
      <alignment horizontal="right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2011 gördülő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J369"/>
  <sheetViews>
    <sheetView tabSelected="1" view="pageBreakPreview" topLeftCell="A12" zoomScaleNormal="100" zoomScaleSheetLayoutView="100" workbookViewId="0">
      <selection activeCell="F44" sqref="F44"/>
    </sheetView>
  </sheetViews>
  <sheetFormatPr defaultColWidth="11.5546875" defaultRowHeight="13.8"/>
  <cols>
    <col min="1" max="1" width="10.88671875" style="7" customWidth="1"/>
    <col min="2" max="2" width="23.33203125" style="7" customWidth="1"/>
    <col min="3" max="3" width="15.6640625" style="7" customWidth="1"/>
    <col min="4" max="4" width="14.109375" style="7" customWidth="1"/>
    <col min="5" max="5" width="14.6640625" style="7" bestFit="1" customWidth="1"/>
    <col min="6" max="6" width="17.88671875" style="55" customWidth="1"/>
    <col min="7" max="7" width="16.88671875" style="293" bestFit="1" customWidth="1"/>
    <col min="8" max="16384" width="11.5546875" style="7"/>
  </cols>
  <sheetData>
    <row r="1" spans="1:7">
      <c r="A1" s="5"/>
      <c r="B1" s="5"/>
      <c r="C1" s="341" t="s">
        <v>122</v>
      </c>
      <c r="D1" s="5"/>
      <c r="E1" s="5"/>
      <c r="F1" s="62"/>
      <c r="G1" s="288"/>
    </row>
    <row r="2" spans="1:7">
      <c r="A2" s="5"/>
      <c r="B2" s="5"/>
      <c r="C2" s="340" t="s">
        <v>128</v>
      </c>
      <c r="D2" s="5"/>
      <c r="E2" s="5"/>
      <c r="F2" s="62"/>
      <c r="G2" s="288"/>
    </row>
    <row r="3" spans="1:7">
      <c r="A3" s="5" t="s">
        <v>129</v>
      </c>
      <c r="B3" s="5"/>
      <c r="C3" s="5"/>
      <c r="D3" s="5"/>
      <c r="E3" s="5"/>
      <c r="F3" s="62"/>
      <c r="G3" s="288"/>
    </row>
    <row r="4" spans="1:7" s="90" customFormat="1" ht="14.1" customHeight="1">
      <c r="A4" s="84"/>
      <c r="B4" s="5"/>
      <c r="C4" s="5"/>
      <c r="D4" s="5"/>
      <c r="E4" s="5"/>
      <c r="F4" s="62" t="s">
        <v>32</v>
      </c>
      <c r="G4" s="288"/>
    </row>
    <row r="5" spans="1:7" s="90" customFormat="1" ht="17.399999999999999">
      <c r="A5" s="85"/>
      <c r="B5" s="37"/>
      <c r="C5" s="123" t="s">
        <v>49</v>
      </c>
      <c r="D5" s="8"/>
      <c r="E5" s="8"/>
      <c r="F5" s="2"/>
      <c r="G5" s="289"/>
    </row>
    <row r="6" spans="1:7" s="90" customFormat="1" ht="15.6">
      <c r="A6" s="85"/>
      <c r="B6" s="37"/>
      <c r="C6" s="85"/>
      <c r="D6" s="8"/>
      <c r="E6" s="8"/>
      <c r="F6" s="2"/>
      <c r="G6" s="289"/>
    </row>
    <row r="7" spans="1:7" s="90" customFormat="1" ht="17.25" customHeight="1">
      <c r="A7" s="108" t="s">
        <v>13</v>
      </c>
      <c r="B7" s="37"/>
      <c r="C7" s="85"/>
      <c r="D7" s="8"/>
      <c r="E7" s="8"/>
      <c r="F7" s="58"/>
      <c r="G7" s="289"/>
    </row>
    <row r="8" spans="1:7" s="90" customFormat="1" ht="12.75" customHeight="1">
      <c r="A8" s="71"/>
      <c r="B8" s="9"/>
      <c r="C8" s="8"/>
      <c r="D8" s="8"/>
      <c r="E8" s="8"/>
      <c r="F8" s="58"/>
      <c r="G8" s="289"/>
    </row>
    <row r="9" spans="1:7" s="90" customFormat="1" ht="13.5" customHeight="1">
      <c r="A9" s="25"/>
      <c r="B9" s="11" t="s">
        <v>132</v>
      </c>
      <c r="F9" s="220">
        <v>-11193825</v>
      </c>
      <c r="G9" s="290"/>
    </row>
    <row r="10" spans="1:7" s="90" customFormat="1" ht="13.5" customHeight="1">
      <c r="A10" s="25"/>
      <c r="B10" s="11" t="s">
        <v>136</v>
      </c>
      <c r="F10" s="220">
        <v>7977632</v>
      </c>
      <c r="G10" s="290"/>
    </row>
    <row r="11" spans="1:7" s="90" customFormat="1" ht="14.1" customHeight="1">
      <c r="A11" s="25"/>
      <c r="B11" s="11"/>
      <c r="C11" s="8"/>
      <c r="D11" s="27"/>
      <c r="E11" s="8"/>
      <c r="F11" s="220"/>
      <c r="G11" s="288"/>
    </row>
    <row r="12" spans="1:7" s="90" customFormat="1" ht="14.1" customHeight="1">
      <c r="A12" s="25"/>
      <c r="B12" s="164" t="s">
        <v>2</v>
      </c>
      <c r="C12" s="43"/>
      <c r="D12" s="57"/>
      <c r="E12" s="66"/>
      <c r="F12" s="296"/>
      <c r="G12" s="333">
        <f>SUM(F9:F11)</f>
        <v>-3216193</v>
      </c>
    </row>
    <row r="13" spans="1:7" s="90" customFormat="1" ht="14.1" customHeight="1" thickBot="1">
      <c r="A13" s="71"/>
      <c r="B13" s="151"/>
      <c r="C13" s="16"/>
      <c r="D13" s="16"/>
      <c r="E13" s="16"/>
      <c r="F13" s="106"/>
      <c r="G13" s="289"/>
    </row>
    <row r="14" spans="1:7" s="18" customFormat="1">
      <c r="A14" s="270" t="s">
        <v>130</v>
      </c>
      <c r="B14" s="297"/>
      <c r="C14" s="272"/>
      <c r="D14" s="272"/>
      <c r="E14" s="272"/>
      <c r="F14" s="298"/>
      <c r="G14" s="299"/>
    </row>
    <row r="15" spans="1:7" s="18" customFormat="1" ht="14.4" thickBot="1">
      <c r="A15" s="273" t="s">
        <v>30</v>
      </c>
      <c r="B15" s="283"/>
      <c r="C15" s="274">
        <f>+F335</f>
        <v>2149446294</v>
      </c>
      <c r="D15" s="275"/>
      <c r="E15" s="275"/>
      <c r="F15" s="300"/>
      <c r="G15" s="301"/>
    </row>
    <row r="16" spans="1:7" s="18" customFormat="1">
      <c r="A16" s="16"/>
      <c r="B16" s="151"/>
      <c r="C16" s="16"/>
      <c r="D16" s="16"/>
      <c r="E16" s="16"/>
      <c r="F16" s="106"/>
      <c r="G16" s="291"/>
    </row>
    <row r="17" spans="1:7" s="18" customFormat="1" ht="21">
      <c r="A17" s="108" t="s">
        <v>17</v>
      </c>
      <c r="B17" s="151"/>
      <c r="C17" s="16"/>
      <c r="D17" s="16"/>
      <c r="E17" s="16"/>
      <c r="F17" s="106"/>
      <c r="G17" s="291"/>
    </row>
    <row r="18" spans="1:7" s="18" customFormat="1" ht="21">
      <c r="A18" s="108"/>
      <c r="B18" s="151"/>
      <c r="C18" s="16"/>
      <c r="D18" s="16"/>
      <c r="E18" s="16"/>
      <c r="F18" s="106"/>
      <c r="G18" s="291"/>
    </row>
    <row r="19" spans="1:7" s="18" customFormat="1" hidden="1">
      <c r="A19" s="147" t="s">
        <v>29</v>
      </c>
      <c r="B19" s="100"/>
      <c r="C19" s="124"/>
      <c r="D19" s="124"/>
      <c r="E19" s="124"/>
      <c r="F19" s="159"/>
      <c r="G19" s="292"/>
    </row>
    <row r="20" spans="1:7" s="18" customFormat="1" hidden="1">
      <c r="A20" s="9"/>
      <c r="B20" s="100" t="s">
        <v>123</v>
      </c>
      <c r="C20" s="16"/>
      <c r="D20" s="16"/>
      <c r="E20" s="16"/>
      <c r="F20" s="220"/>
      <c r="G20" s="295"/>
    </row>
    <row r="21" spans="1:7" s="18" customFormat="1" hidden="1">
      <c r="A21" s="9"/>
      <c r="B21" s="100" t="s">
        <v>124</v>
      </c>
      <c r="C21" s="16"/>
      <c r="D21" s="16"/>
      <c r="E21" s="16"/>
      <c r="F21" s="220"/>
      <c r="G21" s="295"/>
    </row>
    <row r="22" spans="1:7" s="18" customFormat="1" hidden="1">
      <c r="A22" s="9"/>
      <c r="B22" s="100" t="s">
        <v>125</v>
      </c>
      <c r="C22" s="16"/>
      <c r="D22" s="16"/>
      <c r="E22" s="16"/>
      <c r="F22" s="220"/>
      <c r="G22" s="295"/>
    </row>
    <row r="23" spans="1:7" s="18" customFormat="1" hidden="1">
      <c r="A23" s="9"/>
      <c r="B23" s="100" t="s">
        <v>126</v>
      </c>
      <c r="C23" s="16"/>
      <c r="D23" s="16"/>
      <c r="E23" s="16"/>
      <c r="F23" s="220"/>
      <c r="G23" s="295"/>
    </row>
    <row r="24" spans="1:7" s="18" customFormat="1" ht="15" customHeight="1">
      <c r="A24" s="108"/>
      <c r="B24" s="151"/>
      <c r="C24" s="16"/>
      <c r="D24" s="16"/>
      <c r="E24" s="16"/>
      <c r="F24" s="106"/>
      <c r="G24" s="295">
        <f>SUM(F20:F23)</f>
        <v>0</v>
      </c>
    </row>
    <row r="25" spans="1:7" s="18" customFormat="1" ht="15" hidden="1" customHeight="1">
      <c r="A25" s="25"/>
      <c r="B25" s="100"/>
      <c r="C25" s="16"/>
      <c r="D25" s="16"/>
      <c r="E25" s="162"/>
      <c r="F25" s="88"/>
      <c r="G25" s="295"/>
    </row>
    <row r="26" spans="1:7" s="18" customFormat="1" ht="15" hidden="1" customHeight="1">
      <c r="A26" s="9" t="s">
        <v>11</v>
      </c>
      <c r="B26" s="11"/>
      <c r="C26" s="16"/>
      <c r="D26" s="25"/>
      <c r="E26" s="162"/>
      <c r="F26" s="159"/>
      <c r="G26" s="295"/>
    </row>
    <row r="27" spans="1:7" s="18" customFormat="1" ht="15" hidden="1" customHeight="1">
      <c r="A27" s="9"/>
      <c r="B27" s="11"/>
      <c r="C27" s="16"/>
      <c r="D27" s="25"/>
      <c r="E27" s="162"/>
      <c r="F27" s="159"/>
      <c r="G27" s="295"/>
    </row>
    <row r="28" spans="1:7" s="18" customFormat="1" ht="15" hidden="1" customHeight="1">
      <c r="A28" s="9"/>
      <c r="B28" s="11"/>
      <c r="C28" s="16"/>
      <c r="D28" s="25"/>
      <c r="E28" s="162"/>
      <c r="F28" s="159"/>
      <c r="G28" s="295"/>
    </row>
    <row r="29" spans="1:7" s="18" customFormat="1" ht="15" hidden="1" customHeight="1">
      <c r="A29" s="9"/>
      <c r="B29" s="11"/>
      <c r="C29" s="16"/>
      <c r="D29" s="25"/>
      <c r="E29" s="162"/>
      <c r="F29" s="159"/>
      <c r="G29" s="295"/>
    </row>
    <row r="30" spans="1:7" s="18" customFormat="1" ht="15" hidden="1" customHeight="1">
      <c r="A30" s="9"/>
      <c r="B30" s="11"/>
      <c r="C30" s="16"/>
      <c r="D30" s="25"/>
      <c r="E30" s="162"/>
      <c r="F30" s="159"/>
      <c r="G30" s="295"/>
    </row>
    <row r="31" spans="1:7" s="18" customFormat="1" ht="15" hidden="1" customHeight="1">
      <c r="A31" s="9"/>
      <c r="B31" s="11"/>
      <c r="C31" s="16"/>
      <c r="D31" s="25"/>
      <c r="E31" s="162"/>
      <c r="F31" s="159"/>
      <c r="G31" s="295"/>
    </row>
    <row r="32" spans="1:7" s="18" customFormat="1" ht="15" hidden="1" customHeight="1">
      <c r="A32" s="9"/>
      <c r="B32" s="11"/>
      <c r="C32" s="16"/>
      <c r="D32" s="25"/>
      <c r="E32" s="162"/>
      <c r="F32" s="159"/>
      <c r="G32" s="295">
        <f>SUM(F27:F31)</f>
        <v>0</v>
      </c>
    </row>
    <row r="33" spans="1:7" s="18" customFormat="1" ht="15" customHeight="1">
      <c r="A33" s="9" t="s">
        <v>114</v>
      </c>
      <c r="B33" s="11"/>
      <c r="C33" s="16"/>
      <c r="D33" s="25"/>
      <c r="E33" s="162"/>
      <c r="F33" s="159"/>
      <c r="G33" s="295"/>
    </row>
    <row r="34" spans="1:7" s="18" customFormat="1" ht="15" customHeight="1">
      <c r="A34" s="25"/>
      <c r="B34" s="11" t="s">
        <v>131</v>
      </c>
      <c r="C34" s="16"/>
      <c r="D34" s="25"/>
      <c r="E34" s="162"/>
      <c r="F34" s="220">
        <f>3000000-3157275</f>
        <v>-157275</v>
      </c>
      <c r="G34" s="295"/>
    </row>
    <row r="35" spans="1:7" s="18" customFormat="1" ht="15" customHeight="1">
      <c r="A35" s="25"/>
      <c r="B35" s="100"/>
      <c r="C35" s="16"/>
      <c r="D35" s="16"/>
      <c r="E35" s="161"/>
      <c r="F35" s="159"/>
      <c r="G35" s="295"/>
    </row>
    <row r="36" spans="1:7" s="18" customFormat="1">
      <c r="A36" s="9" t="s">
        <v>133</v>
      </c>
      <c r="B36" s="11"/>
      <c r="C36" s="25"/>
      <c r="D36" s="25"/>
      <c r="E36" s="162"/>
      <c r="F36" s="159"/>
      <c r="G36" s="290">
        <f>SUM(F34:F35)</f>
        <v>-157275</v>
      </c>
    </row>
    <row r="37" spans="1:7" s="18" customFormat="1">
      <c r="A37" s="25"/>
      <c r="B37" s="100"/>
      <c r="C37" s="144"/>
      <c r="D37" s="144"/>
      <c r="E37" s="157"/>
      <c r="F37" s="159">
        <v>15433040</v>
      </c>
      <c r="G37" s="290"/>
    </row>
    <row r="38" spans="1:7" s="18" customFormat="1">
      <c r="A38" s="25"/>
      <c r="B38" s="11"/>
      <c r="C38" s="16"/>
      <c r="D38" s="25"/>
      <c r="E38" s="162"/>
      <c r="F38" s="159"/>
      <c r="G38" s="290">
        <f>SUM(F37:F38)</f>
        <v>15433040</v>
      </c>
    </row>
    <row r="39" spans="1:7" s="18" customFormat="1">
      <c r="A39" s="25"/>
      <c r="G39" s="295">
        <f>+F38</f>
        <v>0</v>
      </c>
    </row>
    <row r="40" spans="1:7" s="18" customFormat="1">
      <c r="A40" s="147" t="s">
        <v>11</v>
      </c>
      <c r="B40" s="100"/>
      <c r="C40" s="66"/>
      <c r="D40" s="66"/>
      <c r="E40" s="158"/>
      <c r="F40" s="213"/>
      <c r="G40" s="292"/>
    </row>
    <row r="41" spans="1:7" s="18" customFormat="1">
      <c r="A41" s="147"/>
      <c r="B41" s="100" t="s">
        <v>134</v>
      </c>
      <c r="C41" s="66"/>
      <c r="D41" s="66"/>
      <c r="E41" s="158"/>
      <c r="F41" s="213">
        <v>-11847830</v>
      </c>
      <c r="G41" s="292"/>
    </row>
    <row r="42" spans="1:7" s="18" customFormat="1">
      <c r="A42" s="147"/>
      <c r="B42" s="100" t="s">
        <v>135</v>
      </c>
      <c r="C42" s="66"/>
      <c r="D42" s="66"/>
      <c r="E42" s="158"/>
      <c r="F42" s="213">
        <f>-8036550</f>
        <v>-8036550</v>
      </c>
      <c r="G42" s="292"/>
    </row>
    <row r="43" spans="1:7" s="18" customFormat="1">
      <c r="A43" s="147"/>
      <c r="B43" s="100" t="s">
        <v>158</v>
      </c>
      <c r="C43" s="66"/>
      <c r="D43" s="66"/>
      <c r="E43" s="158"/>
      <c r="F43" s="213">
        <f>1500000+3619500+500000</f>
        <v>5619500</v>
      </c>
      <c r="G43" s="292"/>
    </row>
    <row r="44" spans="1:7" s="18" customFormat="1">
      <c r="A44" s="147"/>
      <c r="C44" s="144"/>
      <c r="D44" s="144"/>
      <c r="E44" s="162"/>
      <c r="F44" s="159"/>
      <c r="G44" s="292">
        <f>SUM(F41:F43)</f>
        <v>-14264880</v>
      </c>
    </row>
    <row r="45" spans="1:7" s="18" customFormat="1" ht="15">
      <c r="A45" s="147" t="s">
        <v>16</v>
      </c>
      <c r="B45" s="100"/>
      <c r="C45" s="144"/>
      <c r="D45" s="144"/>
      <c r="E45" s="144"/>
      <c r="F45" s="225"/>
      <c r="G45" s="292"/>
    </row>
    <row r="46" spans="1:7" s="18" customFormat="1">
      <c r="A46" s="124"/>
      <c r="B46" s="100"/>
      <c r="C46" s="144"/>
      <c r="D46" s="144"/>
      <c r="E46" s="157"/>
      <c r="F46" s="159">
        <f>-3585210+7977632-2500000-500000-500000-1500000-3619500</f>
        <v>-4227078</v>
      </c>
      <c r="G46" s="292"/>
    </row>
    <row r="47" spans="1:7" s="18" customFormat="1">
      <c r="A47" s="124"/>
      <c r="B47" s="100"/>
      <c r="C47" s="144"/>
      <c r="D47" s="144"/>
      <c r="E47" s="157"/>
      <c r="F47" s="159"/>
      <c r="G47" s="295">
        <f>SUM(F46:F46)</f>
        <v>-4227078</v>
      </c>
    </row>
    <row r="48" spans="1:7" s="18" customFormat="1">
      <c r="A48" s="124"/>
      <c r="B48" s="100"/>
      <c r="C48" s="144"/>
      <c r="D48" s="144"/>
      <c r="E48" s="157"/>
      <c r="F48" s="159"/>
      <c r="G48" s="292"/>
    </row>
    <row r="49" spans="1:10" s="18" customFormat="1" ht="15.6">
      <c r="A49" s="124"/>
      <c r="B49" s="164" t="s">
        <v>5</v>
      </c>
      <c r="C49" s="144"/>
      <c r="D49" s="144"/>
      <c r="E49" s="157"/>
      <c r="F49" s="160"/>
      <c r="G49" s="333">
        <f>SUM(G16:G48)</f>
        <v>-3216193</v>
      </c>
      <c r="J49" s="353"/>
    </row>
    <row r="50" spans="1:10" s="90" customFormat="1">
      <c r="A50" s="43"/>
      <c r="C50" s="66"/>
      <c r="D50" s="66"/>
      <c r="E50" s="103"/>
      <c r="F50" s="160"/>
      <c r="G50" s="294"/>
    </row>
    <row r="51" spans="1:10" s="90" customFormat="1" ht="14.4" thickBot="1">
      <c r="A51" s="5"/>
      <c r="B51" s="5"/>
      <c r="C51" s="27"/>
      <c r="D51" s="27"/>
      <c r="E51" s="27"/>
      <c r="F51" s="36"/>
      <c r="G51" s="290"/>
    </row>
    <row r="52" spans="1:10" s="90" customFormat="1">
      <c r="A52" s="270" t="s">
        <v>157</v>
      </c>
      <c r="B52" s="272"/>
      <c r="C52" s="272"/>
      <c r="D52" s="272"/>
      <c r="E52" s="272"/>
      <c r="F52" s="302"/>
      <c r="G52" s="299"/>
    </row>
    <row r="53" spans="1:10" s="90" customFormat="1" ht="14.4" thickBot="1">
      <c r="A53" s="273" t="s">
        <v>3</v>
      </c>
      <c r="B53" s="283"/>
      <c r="C53" s="274">
        <f>+F335</f>
        <v>2149446294</v>
      </c>
      <c r="D53" s="275"/>
      <c r="E53" s="275"/>
      <c r="F53" s="284"/>
      <c r="G53" s="303"/>
    </row>
    <row r="54" spans="1:10" s="90" customFormat="1" hidden="1">
      <c r="A54" s="16"/>
      <c r="B54" s="151"/>
      <c r="C54" s="16"/>
      <c r="D54" s="16"/>
      <c r="E54" s="16"/>
      <c r="F54" s="36"/>
      <c r="G54" s="295"/>
    </row>
    <row r="55" spans="1:10" s="90" customFormat="1" ht="14.1" hidden="1" customHeight="1" thickBot="1">
      <c r="A55" s="71"/>
      <c r="B55" s="8"/>
      <c r="C55" s="8"/>
      <c r="D55" s="304"/>
      <c r="E55" s="304"/>
      <c r="F55" s="1"/>
      <c r="G55" s="289"/>
    </row>
    <row r="56" spans="1:10" s="90" customFormat="1" ht="14.1" hidden="1" customHeight="1">
      <c r="A56" s="71"/>
      <c r="B56" s="8"/>
      <c r="C56" s="8"/>
      <c r="D56" s="304"/>
      <c r="E56" s="304"/>
      <c r="F56" s="1"/>
      <c r="G56" s="289"/>
    </row>
    <row r="57" spans="1:10" s="90" customFormat="1" ht="14.1" hidden="1" customHeight="1">
      <c r="A57" s="71"/>
      <c r="B57" s="37"/>
      <c r="C57" s="121" t="s">
        <v>48</v>
      </c>
      <c r="D57" s="8"/>
      <c r="E57" s="8"/>
      <c r="F57" s="2"/>
      <c r="G57" s="289"/>
    </row>
    <row r="58" spans="1:10" s="90" customFormat="1" ht="14.1" hidden="1" customHeight="1">
      <c r="A58" s="71"/>
      <c r="B58" s="9"/>
      <c r="C58" s="85"/>
      <c r="D58" s="8"/>
      <c r="E58" s="8"/>
      <c r="F58" s="2"/>
      <c r="G58" s="289"/>
    </row>
    <row r="59" spans="1:10" s="90" customFormat="1" ht="18.75" hidden="1" customHeight="1">
      <c r="A59" s="108" t="s">
        <v>13</v>
      </c>
      <c r="B59" s="9"/>
      <c r="C59" s="8"/>
      <c r="D59" s="8"/>
      <c r="E59" s="8"/>
      <c r="F59" s="62" t="s">
        <v>32</v>
      </c>
      <c r="G59" s="289"/>
    </row>
    <row r="60" spans="1:10" s="90" customFormat="1" ht="14.1" hidden="1" customHeight="1">
      <c r="A60" s="108"/>
      <c r="B60" s="9"/>
      <c r="C60" s="8"/>
      <c r="D60" s="8"/>
      <c r="E60" s="8"/>
      <c r="F60" s="1"/>
      <c r="G60" s="289"/>
    </row>
    <row r="61" spans="1:10" s="90" customFormat="1" ht="14.1" hidden="1" customHeight="1">
      <c r="A61" s="71" t="s">
        <v>31</v>
      </c>
      <c r="B61" s="9"/>
      <c r="C61" s="8"/>
      <c r="D61" s="8"/>
      <c r="E61" s="8"/>
      <c r="F61" s="1"/>
      <c r="G61" s="289"/>
    </row>
    <row r="62" spans="1:10" s="90" customFormat="1" ht="14.1" hidden="1" customHeight="1">
      <c r="A62" s="25"/>
      <c r="B62" s="11"/>
      <c r="C62" s="25"/>
      <c r="D62" s="25"/>
      <c r="E62" s="16"/>
      <c r="F62" s="88"/>
      <c r="G62" s="290"/>
    </row>
    <row r="63" spans="1:10" s="90" customFormat="1" ht="14.1" hidden="1" customHeight="1">
      <c r="A63" s="25" t="s">
        <v>35</v>
      </c>
      <c r="B63" s="11" t="s">
        <v>34</v>
      </c>
      <c r="C63" s="8"/>
      <c r="D63" s="8"/>
      <c r="E63" s="8"/>
      <c r="F63" s="88"/>
      <c r="G63" s="290"/>
    </row>
    <row r="64" spans="1:10" s="90" customFormat="1" ht="14.1" hidden="1" customHeight="1">
      <c r="A64" s="25"/>
      <c r="B64" s="11"/>
      <c r="C64" s="8"/>
      <c r="D64" s="8"/>
      <c r="E64" s="8"/>
      <c r="F64" s="88"/>
      <c r="G64" s="290"/>
    </row>
    <row r="65" spans="1:7" s="90" customFormat="1" ht="14.1" hidden="1" customHeight="1">
      <c r="A65" s="71"/>
      <c r="B65" s="25"/>
      <c r="C65" s="8"/>
      <c r="D65" s="8"/>
      <c r="E65" s="8"/>
      <c r="F65" s="88"/>
      <c r="G65" s="289"/>
    </row>
    <row r="66" spans="1:7" s="90" customFormat="1" ht="14.1" hidden="1" customHeight="1">
      <c r="A66" s="154"/>
      <c r="B66" s="43" t="s">
        <v>2</v>
      </c>
      <c r="C66" s="43"/>
      <c r="D66" s="66"/>
      <c r="E66" s="66"/>
      <c r="F66" s="106">
        <f>SUM(F62:F64)</f>
        <v>0</v>
      </c>
      <c r="G66" s="294"/>
    </row>
    <row r="67" spans="1:7" s="90" customFormat="1" ht="14.1" hidden="1" customHeight="1">
      <c r="A67" s="71"/>
      <c r="B67" s="8"/>
      <c r="C67" s="8"/>
      <c r="D67" s="304"/>
      <c r="E67" s="304"/>
      <c r="F67" s="2"/>
      <c r="G67" s="289"/>
    </row>
    <row r="68" spans="1:7" s="18" customFormat="1" hidden="1">
      <c r="A68" s="16" t="s">
        <v>61</v>
      </c>
      <c r="B68" s="16"/>
      <c r="C68" s="16"/>
      <c r="D68" s="16"/>
      <c r="E68" s="16"/>
      <c r="F68" s="62"/>
      <c r="G68" s="291"/>
    </row>
    <row r="69" spans="1:7" s="18" customFormat="1" hidden="1">
      <c r="A69" s="16" t="s">
        <v>18</v>
      </c>
      <c r="B69" s="125"/>
      <c r="C69" s="305"/>
      <c r="D69" s="16"/>
      <c r="E69" s="16"/>
      <c r="F69" s="36"/>
      <c r="G69" s="295"/>
    </row>
    <row r="70" spans="1:7" s="18" customFormat="1" hidden="1">
      <c r="A70" s="16"/>
      <c r="B70" s="125"/>
      <c r="C70" s="305"/>
      <c r="D70" s="16"/>
      <c r="E70" s="16"/>
      <c r="F70" s="36"/>
      <c r="G70" s="295"/>
    </row>
    <row r="71" spans="1:7" s="18" customFormat="1" hidden="1">
      <c r="A71" s="16"/>
      <c r="B71" s="125"/>
      <c r="C71" s="305"/>
      <c r="D71" s="16"/>
      <c r="E71" s="16"/>
      <c r="F71" s="36"/>
      <c r="G71" s="295"/>
    </row>
    <row r="72" spans="1:7" s="18" customFormat="1" ht="21" hidden="1">
      <c r="A72" s="108" t="s">
        <v>17</v>
      </c>
      <c r="B72" s="125"/>
      <c r="C72" s="305"/>
      <c r="D72" s="16"/>
      <c r="E72" s="16"/>
      <c r="F72" s="36"/>
      <c r="G72" s="295"/>
    </row>
    <row r="73" spans="1:7" s="18" customFormat="1" hidden="1">
      <c r="A73" s="16"/>
      <c r="B73" s="125"/>
      <c r="C73" s="161"/>
      <c r="D73" s="16"/>
      <c r="E73" s="16"/>
      <c r="F73" s="36"/>
      <c r="G73" s="295"/>
    </row>
    <row r="74" spans="1:7" s="18" customFormat="1" hidden="1">
      <c r="A74" s="9" t="s">
        <v>4</v>
      </c>
      <c r="B74" s="125"/>
      <c r="C74" s="16"/>
      <c r="D74" s="16"/>
      <c r="E74" s="16"/>
      <c r="F74" s="88"/>
      <c r="G74" s="291"/>
    </row>
    <row r="75" spans="1:7" s="18" customFormat="1" hidden="1">
      <c r="A75" s="9"/>
      <c r="B75" s="125"/>
      <c r="C75" s="16"/>
      <c r="D75" s="16"/>
      <c r="E75" s="16"/>
      <c r="F75" s="88"/>
      <c r="G75" s="291"/>
    </row>
    <row r="76" spans="1:7" s="18" customFormat="1" hidden="1">
      <c r="A76" s="25" t="s">
        <v>1</v>
      </c>
      <c r="B76" s="11"/>
      <c r="C76" s="9"/>
      <c r="D76" s="16"/>
      <c r="E76" s="25"/>
      <c r="F76" s="88"/>
      <c r="G76" s="306"/>
    </row>
    <row r="77" spans="1:7" s="18" customFormat="1" hidden="1">
      <c r="A77" s="25"/>
      <c r="B77" s="124"/>
      <c r="C77" s="16"/>
      <c r="D77" s="16"/>
      <c r="E77" s="25"/>
      <c r="F77" s="88"/>
      <c r="G77" s="306"/>
    </row>
    <row r="78" spans="1:7" s="18" customFormat="1" hidden="1">
      <c r="A78" s="25"/>
      <c r="B78" s="124"/>
      <c r="C78" s="16"/>
      <c r="D78" s="16"/>
      <c r="E78" s="25"/>
      <c r="F78" s="88"/>
      <c r="G78" s="306"/>
    </row>
    <row r="79" spans="1:7" s="18" customFormat="1" hidden="1">
      <c r="A79" s="25"/>
      <c r="B79" s="124"/>
      <c r="C79" s="16"/>
      <c r="D79" s="16"/>
      <c r="E79" s="25"/>
      <c r="F79" s="88"/>
      <c r="G79" s="306"/>
    </row>
    <row r="80" spans="1:7" s="18" customFormat="1" hidden="1">
      <c r="A80" s="25"/>
      <c r="B80" s="124"/>
      <c r="C80" s="16"/>
      <c r="D80" s="16"/>
      <c r="E80" s="25"/>
      <c r="F80" s="88"/>
      <c r="G80" s="306"/>
    </row>
    <row r="81" spans="1:7" s="18" customFormat="1" hidden="1">
      <c r="A81" s="9" t="s">
        <v>6</v>
      </c>
      <c r="B81" s="125"/>
      <c r="C81" s="16"/>
      <c r="D81" s="16"/>
      <c r="E81" s="25"/>
      <c r="F81" s="88"/>
      <c r="G81" s="306"/>
    </row>
    <row r="82" spans="1:7" s="18" customFormat="1" hidden="1">
      <c r="A82" s="25" t="s">
        <v>1</v>
      </c>
      <c r="B82" s="11"/>
      <c r="C82" s="9"/>
      <c r="D82" s="16"/>
      <c r="E82" s="25"/>
      <c r="F82" s="88"/>
      <c r="G82" s="306"/>
    </row>
    <row r="83" spans="1:7" s="18" customFormat="1" hidden="1">
      <c r="A83" s="25"/>
      <c r="B83" s="126"/>
      <c r="C83" s="16"/>
      <c r="D83" s="16"/>
      <c r="E83" s="16"/>
      <c r="F83" s="88"/>
      <c r="G83" s="291"/>
    </row>
    <row r="84" spans="1:7" s="90" customFormat="1" hidden="1">
      <c r="A84" s="43"/>
      <c r="B84" s="25"/>
      <c r="C84" s="66"/>
      <c r="D84" s="66"/>
      <c r="E84" s="66"/>
      <c r="F84" s="88"/>
      <c r="G84" s="294"/>
    </row>
    <row r="85" spans="1:7" s="90" customFormat="1" hidden="1">
      <c r="A85" s="43"/>
      <c r="B85" s="43" t="s">
        <v>5</v>
      </c>
      <c r="C85" s="66"/>
      <c r="D85" s="66"/>
      <c r="E85" s="66"/>
      <c r="F85" s="106">
        <f>SUM(F76:F83)</f>
        <v>0</v>
      </c>
      <c r="G85" s="294"/>
    </row>
    <row r="86" spans="1:7" s="90" customFormat="1" hidden="1">
      <c r="A86" s="43"/>
      <c r="B86" s="25"/>
      <c r="C86" s="66"/>
      <c r="D86" s="66"/>
      <c r="E86" s="66"/>
      <c r="F86" s="88"/>
      <c r="G86" s="294"/>
    </row>
    <row r="87" spans="1:7" s="90" customFormat="1" hidden="1">
      <c r="A87" s="5"/>
      <c r="B87" s="5"/>
      <c r="C87" s="27"/>
      <c r="D87" s="27"/>
      <c r="E87" s="27"/>
      <c r="F87" s="36"/>
      <c r="G87" s="290"/>
    </row>
    <row r="88" spans="1:7" s="90" customFormat="1" hidden="1">
      <c r="A88" s="16" t="s">
        <v>62</v>
      </c>
      <c r="B88" s="16"/>
      <c r="C88" s="16"/>
      <c r="D88" s="16"/>
      <c r="E88" s="16"/>
      <c r="F88" s="62"/>
      <c r="G88" s="291"/>
    </row>
    <row r="89" spans="1:7" s="90" customFormat="1" hidden="1">
      <c r="A89" s="16" t="s">
        <v>19</v>
      </c>
      <c r="B89" s="125"/>
      <c r="C89" s="305"/>
      <c r="D89" s="16"/>
      <c r="E89" s="16"/>
      <c r="F89" s="36"/>
      <c r="G89" s="295"/>
    </row>
    <row r="90" spans="1:7" s="90" customFormat="1" ht="14.1" hidden="1" customHeight="1">
      <c r="A90" s="71"/>
      <c r="B90" s="8"/>
      <c r="C90" s="8"/>
      <c r="D90" s="304"/>
      <c r="E90" s="304"/>
      <c r="F90" s="1"/>
      <c r="G90" s="289"/>
    </row>
    <row r="91" spans="1:7" s="90" customFormat="1" ht="14.1" hidden="1" customHeight="1">
      <c r="A91" s="71"/>
      <c r="B91" s="8"/>
      <c r="C91" s="8"/>
      <c r="D91" s="304"/>
      <c r="E91" s="304"/>
      <c r="F91" s="1"/>
      <c r="G91" s="289"/>
    </row>
    <row r="92" spans="1:7" s="90" customFormat="1" ht="14.1" hidden="1" customHeight="1">
      <c r="A92" s="71"/>
      <c r="B92" s="8"/>
      <c r="C92" s="8"/>
      <c r="D92" s="304"/>
      <c r="E92" s="304"/>
      <c r="F92" s="1"/>
      <c r="G92" s="289"/>
    </row>
    <row r="93" spans="1:7" s="90" customFormat="1" ht="14.1" hidden="1" customHeight="1">
      <c r="A93" s="71"/>
      <c r="B93" s="9"/>
      <c r="C93" s="121" t="s">
        <v>47</v>
      </c>
      <c r="D93" s="8"/>
      <c r="E93" s="8"/>
      <c r="F93" s="2"/>
      <c r="G93" s="289"/>
    </row>
    <row r="94" spans="1:7" s="90" customFormat="1" ht="14.1" hidden="1" customHeight="1">
      <c r="A94" s="71"/>
      <c r="B94" s="9"/>
      <c r="C94" s="71"/>
      <c r="D94" s="8"/>
      <c r="E94" s="8"/>
      <c r="F94" s="2"/>
      <c r="G94" s="289"/>
    </row>
    <row r="95" spans="1:7" s="90" customFormat="1" ht="14.1" hidden="1" customHeight="1">
      <c r="A95" s="71"/>
      <c r="B95" s="9"/>
      <c r="C95" s="71"/>
      <c r="D95" s="8"/>
      <c r="E95" s="8"/>
      <c r="F95" s="2"/>
      <c r="G95" s="289"/>
    </row>
    <row r="96" spans="1:7" s="90" customFormat="1" ht="9" hidden="1" customHeight="1" thickBot="1">
      <c r="A96" s="71"/>
      <c r="B96" s="9"/>
      <c r="C96" s="8"/>
      <c r="D96" s="8"/>
      <c r="E96" s="8"/>
      <c r="F96" s="2"/>
      <c r="G96" s="289"/>
    </row>
    <row r="97" spans="1:7" s="90" customFormat="1" ht="19.5" hidden="1" customHeight="1">
      <c r="A97" s="120" t="s">
        <v>13</v>
      </c>
      <c r="B97" s="9"/>
      <c r="C97" s="27"/>
      <c r="D97" s="27"/>
      <c r="E97" s="27"/>
      <c r="F97" s="88"/>
      <c r="G97" s="290"/>
    </row>
    <row r="98" spans="1:7" s="90" customFormat="1" ht="14.1" hidden="1" customHeight="1">
      <c r="A98" s="71"/>
      <c r="B98" s="9"/>
      <c r="C98" s="27"/>
      <c r="D98" s="27"/>
      <c r="E98" s="27"/>
      <c r="F98" s="88"/>
      <c r="G98" s="290"/>
    </row>
    <row r="99" spans="1:7" s="90" customFormat="1" ht="14.1" hidden="1" customHeight="1">
      <c r="A99" s="25" t="s">
        <v>33</v>
      </c>
      <c r="B99" s="25"/>
      <c r="C99" s="27"/>
      <c r="D99" s="27"/>
      <c r="E99" s="27"/>
      <c r="F99" s="88"/>
      <c r="G99" s="290"/>
    </row>
    <row r="100" spans="1:7" s="90" customFormat="1" ht="14.1" hidden="1" customHeight="1">
      <c r="A100" s="25"/>
      <c r="B100" s="25"/>
      <c r="C100" s="27"/>
      <c r="D100" s="27"/>
      <c r="E100" s="27"/>
      <c r="F100" s="88"/>
      <c r="G100" s="290"/>
    </row>
    <row r="101" spans="1:7" s="90" customFormat="1" ht="14.1" hidden="1" customHeight="1">
      <c r="A101" s="25"/>
      <c r="B101" s="11"/>
      <c r="C101" s="8"/>
      <c r="D101" s="8"/>
      <c r="E101" s="8"/>
      <c r="F101" s="88"/>
      <c r="G101" s="290"/>
    </row>
    <row r="102" spans="1:7" s="90" customFormat="1" ht="14.1" hidden="1" customHeight="1">
      <c r="A102" s="25"/>
      <c r="B102" s="11"/>
      <c r="C102" s="8"/>
      <c r="D102" s="8"/>
      <c r="E102" s="8"/>
      <c r="F102" s="88"/>
      <c r="G102" s="290"/>
    </row>
    <row r="103" spans="1:7" s="90" customFormat="1" ht="14.1" hidden="1" customHeight="1">
      <c r="A103" s="154"/>
      <c r="B103" s="43" t="s">
        <v>2</v>
      </c>
      <c r="C103" s="43"/>
      <c r="D103" s="66"/>
      <c r="E103" s="66"/>
      <c r="F103" s="106">
        <f>SUM(F95:F101)</f>
        <v>0</v>
      </c>
      <c r="G103" s="294"/>
    </row>
    <row r="104" spans="1:7" s="90" customFormat="1" ht="14.1" hidden="1" customHeight="1">
      <c r="A104" s="146"/>
      <c r="B104" s="56"/>
      <c r="C104" s="56"/>
      <c r="D104" s="57"/>
      <c r="E104" s="57"/>
      <c r="F104" s="58"/>
      <c r="G104" s="307"/>
    </row>
    <row r="105" spans="1:7" s="18" customFormat="1" hidden="1">
      <c r="A105" s="16" t="s">
        <v>63</v>
      </c>
      <c r="B105" s="16"/>
      <c r="C105" s="16"/>
      <c r="D105" s="16"/>
      <c r="E105" s="16"/>
      <c r="F105" s="62"/>
      <c r="G105" s="291"/>
    </row>
    <row r="106" spans="1:7" s="18" customFormat="1" hidden="1">
      <c r="A106" s="16" t="s">
        <v>3</v>
      </c>
      <c r="B106" s="151"/>
      <c r="C106" s="161"/>
      <c r="D106" s="16"/>
      <c r="E106" s="16"/>
      <c r="F106" s="62"/>
      <c r="G106" s="291"/>
    </row>
    <row r="107" spans="1:7" s="18" customFormat="1" hidden="1">
      <c r="A107" s="16"/>
      <c r="B107" s="125"/>
      <c r="C107" s="16"/>
      <c r="D107" s="16"/>
      <c r="E107" s="16"/>
      <c r="F107" s="62"/>
      <c r="G107" s="291"/>
    </row>
    <row r="108" spans="1:7" s="18" customFormat="1" hidden="1">
      <c r="A108" s="16"/>
      <c r="B108" s="125"/>
      <c r="C108" s="16"/>
      <c r="D108" s="16"/>
      <c r="E108" s="16"/>
      <c r="F108" s="106"/>
      <c r="G108" s="291"/>
    </row>
    <row r="109" spans="1:7" s="18" customFormat="1" ht="21" hidden="1">
      <c r="A109" s="120" t="s">
        <v>17</v>
      </c>
      <c r="B109" s="11"/>
      <c r="C109" s="16"/>
      <c r="D109" s="16"/>
      <c r="E109" s="16"/>
      <c r="F109" s="88"/>
      <c r="G109" s="290"/>
    </row>
    <row r="110" spans="1:7" s="18" customFormat="1" ht="15.6" hidden="1">
      <c r="A110" s="119"/>
      <c r="B110" s="11"/>
      <c r="C110" s="16"/>
      <c r="D110" s="16"/>
      <c r="E110" s="16"/>
      <c r="F110" s="88"/>
      <c r="G110" s="290"/>
    </row>
    <row r="111" spans="1:7" s="18" customFormat="1" hidden="1">
      <c r="A111" s="9" t="s">
        <v>21</v>
      </c>
      <c r="B111" s="11"/>
      <c r="C111" s="16"/>
      <c r="D111" s="16"/>
      <c r="E111" s="16"/>
      <c r="F111" s="88"/>
      <c r="G111" s="290"/>
    </row>
    <row r="112" spans="1:7" s="18" customFormat="1" hidden="1">
      <c r="A112" s="9"/>
      <c r="B112" s="11"/>
      <c r="C112" s="16"/>
      <c r="D112" s="16"/>
      <c r="E112" s="16"/>
      <c r="F112" s="88"/>
      <c r="G112" s="290"/>
    </row>
    <row r="113" spans="1:7" s="18" customFormat="1" hidden="1">
      <c r="A113" s="25" t="s">
        <v>1</v>
      </c>
      <c r="B113" s="11"/>
      <c r="C113" s="8"/>
      <c r="D113" s="16"/>
      <c r="E113" s="16"/>
      <c r="F113" s="88"/>
      <c r="G113" s="290"/>
    </row>
    <row r="114" spans="1:7" s="18" customFormat="1" hidden="1">
      <c r="A114" s="25" t="s">
        <v>1</v>
      </c>
      <c r="B114" s="11"/>
      <c r="C114" s="16"/>
      <c r="D114" s="16"/>
      <c r="E114" s="16"/>
      <c r="F114" s="88"/>
      <c r="G114" s="290"/>
    </row>
    <row r="115" spans="1:7" s="18" customFormat="1" hidden="1">
      <c r="A115" s="9" t="s">
        <v>6</v>
      </c>
      <c r="B115" s="11"/>
      <c r="C115" s="16"/>
      <c r="D115" s="16"/>
      <c r="E115" s="16"/>
      <c r="F115" s="88"/>
      <c r="G115" s="290"/>
    </row>
    <row r="116" spans="1:7" s="18" customFormat="1" hidden="1">
      <c r="A116" s="25" t="s">
        <v>1</v>
      </c>
      <c r="B116" s="11"/>
      <c r="C116" s="8"/>
      <c r="D116" s="16"/>
      <c r="E116" s="16"/>
      <c r="F116" s="88"/>
      <c r="G116" s="290"/>
    </row>
    <row r="117" spans="1:7" s="18" customFormat="1" hidden="1">
      <c r="A117" s="25"/>
      <c r="B117" s="11"/>
      <c r="C117" s="8"/>
      <c r="D117" s="16"/>
      <c r="E117" s="16"/>
      <c r="F117" s="88"/>
      <c r="G117" s="290"/>
    </row>
    <row r="118" spans="1:7" s="18" customFormat="1" hidden="1">
      <c r="A118" s="25" t="s">
        <v>53</v>
      </c>
      <c r="B118" s="11"/>
      <c r="C118" s="8"/>
      <c r="D118" s="16"/>
      <c r="E118" s="16"/>
      <c r="F118" s="88"/>
      <c r="G118" s="290"/>
    </row>
    <row r="119" spans="1:7" s="18" customFormat="1" hidden="1">
      <c r="A119" s="25" t="s">
        <v>53</v>
      </c>
      <c r="B119" s="11"/>
      <c r="C119" s="8"/>
      <c r="D119" s="16"/>
      <c r="E119" s="16"/>
      <c r="F119" s="88"/>
      <c r="G119" s="290"/>
    </row>
    <row r="120" spans="1:7" s="18" customFormat="1" hidden="1">
      <c r="A120" s="25" t="s">
        <v>53</v>
      </c>
      <c r="B120" s="11"/>
      <c r="C120" s="8"/>
      <c r="D120" s="16"/>
      <c r="E120" s="16"/>
      <c r="F120" s="88"/>
      <c r="G120" s="290"/>
    </row>
    <row r="121" spans="1:7" s="18" customFormat="1" hidden="1">
      <c r="A121" s="25"/>
      <c r="B121" s="11"/>
      <c r="C121" s="8"/>
      <c r="D121" s="16"/>
      <c r="E121" s="16"/>
      <c r="F121" s="88"/>
      <c r="G121" s="290"/>
    </row>
    <row r="122" spans="1:7" s="18" customFormat="1" hidden="1">
      <c r="A122" s="25"/>
      <c r="B122" s="11"/>
      <c r="C122" s="8"/>
      <c r="D122" s="16"/>
      <c r="E122" s="16"/>
      <c r="F122" s="88"/>
      <c r="G122" s="290"/>
    </row>
    <row r="123" spans="1:7" s="18" customFormat="1" hidden="1">
      <c r="A123" s="9" t="s">
        <v>14</v>
      </c>
      <c r="B123" s="11"/>
      <c r="C123" s="8"/>
      <c r="D123" s="16"/>
      <c r="E123" s="16"/>
      <c r="F123" s="88"/>
      <c r="G123" s="290"/>
    </row>
    <row r="124" spans="1:7" s="18" customFormat="1" hidden="1">
      <c r="A124" s="25" t="s">
        <v>54</v>
      </c>
      <c r="B124" s="11"/>
      <c r="C124" s="8"/>
      <c r="D124" s="16"/>
      <c r="E124" s="16"/>
      <c r="F124" s="88"/>
      <c r="G124" s="290"/>
    </row>
    <row r="125" spans="1:7" s="18" customFormat="1" hidden="1">
      <c r="A125" s="25" t="s">
        <v>54</v>
      </c>
      <c r="B125" s="11"/>
      <c r="C125" s="8"/>
      <c r="D125" s="16"/>
      <c r="E125" s="16"/>
      <c r="F125" s="88"/>
      <c r="G125" s="290"/>
    </row>
    <row r="126" spans="1:7" s="18" customFormat="1" hidden="1">
      <c r="A126" s="25" t="s">
        <v>54</v>
      </c>
      <c r="B126" s="11"/>
      <c r="C126" s="8"/>
      <c r="D126" s="16"/>
      <c r="E126" s="16"/>
      <c r="F126" s="88"/>
      <c r="G126" s="290"/>
    </row>
    <row r="127" spans="1:7" s="18" customFormat="1" hidden="1">
      <c r="A127" s="16"/>
      <c r="B127" s="125"/>
      <c r="C127" s="16"/>
      <c r="D127" s="16"/>
      <c r="E127" s="16"/>
      <c r="F127" s="106"/>
      <c r="G127" s="291"/>
    </row>
    <row r="128" spans="1:7" s="90" customFormat="1" hidden="1">
      <c r="A128" s="43"/>
      <c r="B128" s="43" t="s">
        <v>5</v>
      </c>
      <c r="C128" s="66"/>
      <c r="D128" s="66"/>
      <c r="E128" s="66"/>
      <c r="F128" s="106">
        <f>SUM(F109:F127)</f>
        <v>0</v>
      </c>
      <c r="G128" s="294"/>
    </row>
    <row r="129" spans="1:7" s="90" customFormat="1" hidden="1">
      <c r="A129" s="56"/>
      <c r="B129" s="56"/>
      <c r="C129" s="57"/>
      <c r="D129" s="57"/>
      <c r="E129" s="57"/>
      <c r="F129" s="58"/>
      <c r="G129" s="307"/>
    </row>
    <row r="130" spans="1:7" s="90" customFormat="1" hidden="1">
      <c r="A130" s="5"/>
      <c r="B130" s="5"/>
      <c r="C130" s="27"/>
      <c r="D130" s="27"/>
      <c r="E130" s="27"/>
      <c r="F130" s="36"/>
      <c r="G130" s="290"/>
    </row>
    <row r="131" spans="1:7" s="90" customFormat="1" hidden="1">
      <c r="A131" s="16" t="s">
        <v>64</v>
      </c>
      <c r="B131" s="16"/>
      <c r="C131" s="16"/>
      <c r="D131" s="16"/>
      <c r="E131" s="16"/>
      <c r="F131" s="62"/>
      <c r="G131" s="291"/>
    </row>
    <row r="132" spans="1:7" s="90" customFormat="1" hidden="1">
      <c r="A132" s="16" t="s">
        <v>3</v>
      </c>
      <c r="B132" s="151"/>
      <c r="C132" s="161"/>
      <c r="D132" s="16"/>
      <c r="E132" s="16"/>
      <c r="F132" s="36"/>
      <c r="G132" s="295"/>
    </row>
    <row r="133" spans="1:7" s="90" customFormat="1" hidden="1">
      <c r="A133" s="16"/>
      <c r="B133" s="125"/>
      <c r="C133" s="16"/>
      <c r="D133" s="16"/>
      <c r="E133" s="16"/>
      <c r="F133" s="36"/>
      <c r="G133" s="295"/>
    </row>
    <row r="134" spans="1:7" s="90" customFormat="1" ht="10.5" customHeight="1">
      <c r="A134" s="16"/>
      <c r="B134" s="125"/>
      <c r="C134" s="16"/>
      <c r="D134" s="16"/>
      <c r="E134" s="16"/>
      <c r="F134" s="36"/>
      <c r="G134" s="295"/>
    </row>
    <row r="135" spans="1:7" s="90" customFormat="1" hidden="1">
      <c r="A135" s="16"/>
      <c r="B135" s="125"/>
      <c r="C135" s="16"/>
      <c r="D135" s="16"/>
      <c r="E135" s="16"/>
      <c r="F135" s="36"/>
      <c r="G135" s="295"/>
    </row>
    <row r="136" spans="1:7" s="90" customFormat="1" hidden="1">
      <c r="A136" s="16"/>
      <c r="B136" s="125"/>
      <c r="C136" s="16"/>
      <c r="D136" s="16"/>
      <c r="E136" s="16"/>
      <c r="F136" s="36"/>
      <c r="G136" s="295"/>
    </row>
    <row r="137" spans="1:7" s="90" customFormat="1" hidden="1">
      <c r="A137" s="16"/>
      <c r="B137" s="125"/>
      <c r="C137" s="16"/>
      <c r="D137" s="16"/>
      <c r="E137" s="16"/>
      <c r="F137" s="36"/>
      <c r="G137" s="295"/>
    </row>
    <row r="138" spans="1:7" s="90" customFormat="1" hidden="1">
      <c r="A138" s="16"/>
      <c r="B138" s="125"/>
      <c r="C138" s="16"/>
      <c r="D138" s="16"/>
      <c r="E138" s="16"/>
      <c r="F138" s="36"/>
      <c r="G138" s="295"/>
    </row>
    <row r="139" spans="1:7" s="90" customFormat="1" ht="17.399999999999999" hidden="1">
      <c r="A139" s="71"/>
      <c r="B139" s="9"/>
      <c r="C139" s="121" t="s">
        <v>46</v>
      </c>
      <c r="D139" s="8"/>
      <c r="E139" s="8"/>
      <c r="F139" s="2"/>
      <c r="G139" s="289"/>
    </row>
    <row r="140" spans="1:7" s="90" customFormat="1" ht="15.6" hidden="1">
      <c r="A140" s="71"/>
      <c r="B140" s="9"/>
      <c r="C140" s="71"/>
      <c r="D140" s="8"/>
      <c r="E140" s="8"/>
      <c r="F140" s="2"/>
      <c r="G140" s="289"/>
    </row>
    <row r="141" spans="1:7" s="90" customFormat="1" ht="21" hidden="1">
      <c r="A141" s="120" t="s">
        <v>45</v>
      </c>
      <c r="B141" s="9"/>
      <c r="C141" s="71"/>
      <c r="D141" s="8"/>
      <c r="E141" s="8"/>
      <c r="F141" s="1"/>
      <c r="G141" s="289"/>
    </row>
    <row r="142" spans="1:7" s="90" customFormat="1" ht="21" hidden="1">
      <c r="A142" s="120"/>
      <c r="B142" s="9"/>
      <c r="C142" s="71"/>
      <c r="D142" s="8"/>
      <c r="E142" s="8"/>
      <c r="F142" s="1"/>
      <c r="G142" s="289"/>
    </row>
    <row r="143" spans="1:7" s="90" customFormat="1" ht="15.6" hidden="1">
      <c r="A143" s="214" t="s">
        <v>65</v>
      </c>
      <c r="B143" s="25" t="s">
        <v>83</v>
      </c>
      <c r="C143" s="71"/>
      <c r="D143" s="8"/>
      <c r="E143" s="8"/>
      <c r="F143" s="229"/>
      <c r="G143" s="289"/>
    </row>
    <row r="144" spans="1:7" s="90" customFormat="1" ht="16.5" hidden="1" customHeight="1">
      <c r="A144" s="214" t="s">
        <v>65</v>
      </c>
      <c r="B144" s="25" t="s">
        <v>82</v>
      </c>
      <c r="C144" s="214"/>
      <c r="D144" s="8"/>
      <c r="E144" s="8"/>
      <c r="F144" s="229"/>
      <c r="G144" s="289"/>
    </row>
    <row r="145" spans="1:7" s="90" customFormat="1" ht="21" hidden="1">
      <c r="A145" s="120"/>
      <c r="B145" s="9"/>
      <c r="C145" s="71"/>
      <c r="D145" s="8"/>
      <c r="E145" s="8"/>
      <c r="F145" s="222"/>
      <c r="G145" s="289"/>
    </row>
    <row r="146" spans="1:7" s="90" customFormat="1" hidden="1">
      <c r="A146" s="124" t="s">
        <v>1</v>
      </c>
      <c r="B146" s="100" t="s">
        <v>74</v>
      </c>
      <c r="C146" s="124"/>
      <c r="D146" s="144"/>
      <c r="E146" s="157"/>
      <c r="F146" s="229"/>
      <c r="G146" s="294"/>
    </row>
    <row r="147" spans="1:7" s="90" customFormat="1" ht="15.6" hidden="1">
      <c r="A147" s="71"/>
      <c r="B147" s="100"/>
      <c r="C147" s="144"/>
      <c r="D147" s="144"/>
      <c r="E147" s="157"/>
      <c r="F147" s="308"/>
      <c r="G147" s="289"/>
    </row>
    <row r="148" spans="1:7" s="90" customFormat="1" ht="15.6" hidden="1">
      <c r="A148" s="71"/>
      <c r="B148" s="151" t="s">
        <v>69</v>
      </c>
      <c r="C148" s="144"/>
      <c r="D148" s="144"/>
      <c r="E148" s="157"/>
      <c r="F148" s="308">
        <f>SUM(F143:F147)</f>
        <v>0</v>
      </c>
      <c r="G148" s="289"/>
    </row>
    <row r="149" spans="1:7" s="90" customFormat="1" ht="15.6" hidden="1">
      <c r="A149" s="71"/>
      <c r="B149" s="100"/>
      <c r="C149" s="144"/>
      <c r="D149" s="144"/>
      <c r="E149" s="157"/>
      <c r="F149" s="106"/>
      <c r="G149" s="289"/>
    </row>
    <row r="150" spans="1:7" s="90" customFormat="1" hidden="1">
      <c r="A150" s="188" t="s">
        <v>76</v>
      </c>
      <c r="B150" s="204"/>
      <c r="C150" s="206"/>
      <c r="D150" s="206"/>
      <c r="E150" s="207"/>
      <c r="F150" s="211"/>
      <c r="G150" s="309"/>
    </row>
    <row r="151" spans="1:7" s="90" customFormat="1" hidden="1">
      <c r="A151" s="194" t="s">
        <v>3</v>
      </c>
      <c r="B151" s="212"/>
      <c r="C151" s="196">
        <v>66998427</v>
      </c>
      <c r="D151" s="197"/>
      <c r="E151" s="197"/>
      <c r="F151" s="310"/>
      <c r="G151" s="311"/>
    </row>
    <row r="152" spans="1:7" s="90" customFormat="1" hidden="1">
      <c r="A152" s="16"/>
      <c r="B152" s="125"/>
      <c r="C152" s="16"/>
      <c r="D152" s="16"/>
      <c r="E152" s="16"/>
      <c r="F152" s="106"/>
      <c r="G152" s="291"/>
    </row>
    <row r="153" spans="1:7" s="90" customFormat="1" hidden="1">
      <c r="A153" s="16"/>
      <c r="B153" s="125"/>
      <c r="C153" s="16"/>
      <c r="D153" s="16"/>
      <c r="E153" s="16"/>
      <c r="F153" s="106"/>
      <c r="G153" s="291"/>
    </row>
    <row r="154" spans="1:7" s="90" customFormat="1" ht="21" hidden="1">
      <c r="A154" s="120" t="s">
        <v>17</v>
      </c>
      <c r="B154" s="125"/>
      <c r="C154" s="16"/>
      <c r="D154" s="16"/>
      <c r="E154" s="16"/>
      <c r="F154" s="106"/>
      <c r="G154" s="291"/>
    </row>
    <row r="155" spans="1:7" s="90" customFormat="1" hidden="1">
      <c r="A155" s="25"/>
      <c r="B155" s="125"/>
      <c r="C155" s="16"/>
      <c r="D155" s="16"/>
      <c r="E155" s="16"/>
      <c r="F155" s="88"/>
      <c r="G155" s="291"/>
    </row>
    <row r="156" spans="1:7" s="18" customFormat="1" hidden="1">
      <c r="A156" s="9" t="s">
        <v>4</v>
      </c>
      <c r="B156" s="125"/>
      <c r="C156" s="16"/>
      <c r="D156" s="16"/>
      <c r="E156" s="162"/>
      <c r="F156" s="88"/>
      <c r="G156" s="306"/>
    </row>
    <row r="157" spans="1:7" s="18" customFormat="1" hidden="1">
      <c r="A157" s="25" t="s">
        <v>1</v>
      </c>
      <c r="B157" s="11" t="s">
        <v>84</v>
      </c>
      <c r="C157" s="8"/>
      <c r="D157" s="8"/>
      <c r="E157" s="163"/>
      <c r="F157" s="230"/>
      <c r="G157" s="290"/>
    </row>
    <row r="158" spans="1:7" s="18" customFormat="1" hidden="1">
      <c r="A158" s="25" t="s">
        <v>1</v>
      </c>
      <c r="B158" s="11" t="s">
        <v>86</v>
      </c>
      <c r="C158" s="8"/>
      <c r="D158" s="8"/>
      <c r="E158" s="163"/>
      <c r="F158" s="230"/>
      <c r="G158" s="290"/>
    </row>
    <row r="159" spans="1:7" s="18" customFormat="1" hidden="1">
      <c r="A159" s="25"/>
      <c r="B159" s="11"/>
      <c r="C159" s="8"/>
      <c r="D159" s="8"/>
      <c r="E159" s="163"/>
      <c r="F159" s="230"/>
      <c r="G159" s="290"/>
    </row>
    <row r="160" spans="1:7" s="18" customFormat="1" hidden="1">
      <c r="A160" s="9" t="s">
        <v>6</v>
      </c>
      <c r="B160" s="125"/>
      <c r="C160" s="16"/>
      <c r="D160" s="16"/>
      <c r="E160" s="162"/>
      <c r="F160" s="229"/>
      <c r="G160" s="290"/>
    </row>
    <row r="161" spans="1:7" s="18" customFormat="1" hidden="1">
      <c r="A161" s="25" t="s">
        <v>1</v>
      </c>
      <c r="B161" s="11" t="s">
        <v>67</v>
      </c>
      <c r="C161" s="8"/>
      <c r="D161" s="8"/>
      <c r="E161" s="163"/>
      <c r="F161" s="231"/>
      <c r="G161" s="290"/>
    </row>
    <row r="162" spans="1:7" s="18" customFormat="1" hidden="1">
      <c r="A162" s="25" t="s">
        <v>1</v>
      </c>
      <c r="B162" s="11" t="s">
        <v>85</v>
      </c>
      <c r="C162" s="8"/>
      <c r="D162" s="8"/>
      <c r="E162" s="163"/>
      <c r="F162" s="231"/>
      <c r="G162" s="312"/>
    </row>
    <row r="163" spans="1:7" s="18" customFormat="1" hidden="1">
      <c r="A163" s="25"/>
      <c r="B163" s="11"/>
      <c r="C163" s="8"/>
      <c r="D163" s="8"/>
      <c r="E163" s="163"/>
      <c r="F163" s="221"/>
      <c r="G163" s="290"/>
    </row>
    <row r="164" spans="1:7" s="18" customFormat="1" hidden="1">
      <c r="A164" s="9" t="s">
        <v>11</v>
      </c>
      <c r="B164" s="11"/>
      <c r="C164" s="8"/>
      <c r="D164" s="8"/>
      <c r="E164" s="163"/>
      <c r="F164" s="213"/>
      <c r="G164" s="290"/>
    </row>
    <row r="165" spans="1:7" s="18" customFormat="1" hidden="1">
      <c r="A165" s="25" t="s">
        <v>1</v>
      </c>
      <c r="B165" s="11" t="s">
        <v>77</v>
      </c>
      <c r="C165" s="8"/>
      <c r="D165" s="8"/>
      <c r="F165" s="218"/>
      <c r="G165" s="290"/>
    </row>
    <row r="166" spans="1:7" s="18" customFormat="1" hidden="1">
      <c r="A166" s="25"/>
      <c r="B166" s="11" t="s">
        <v>78</v>
      </c>
      <c r="C166" s="8"/>
      <c r="D166" s="8"/>
      <c r="F166" s="218"/>
      <c r="G166" s="290"/>
    </row>
    <row r="167" spans="1:7" s="18" customFormat="1" hidden="1">
      <c r="A167" s="25"/>
      <c r="B167" s="11" t="s">
        <v>79</v>
      </c>
      <c r="C167" s="8"/>
      <c r="D167" s="8"/>
      <c r="F167" s="218"/>
      <c r="G167" s="290"/>
    </row>
    <row r="168" spans="1:7" s="18" customFormat="1" hidden="1">
      <c r="A168" s="25"/>
      <c r="B168" s="11" t="s">
        <v>80</v>
      </c>
      <c r="C168" s="8"/>
      <c r="D168" s="8"/>
      <c r="F168" s="218"/>
      <c r="G168" s="290"/>
    </row>
    <row r="169" spans="1:7" s="18" customFormat="1" hidden="1">
      <c r="A169" s="25"/>
      <c r="B169" s="11" t="s">
        <v>81</v>
      </c>
      <c r="C169" s="8"/>
      <c r="D169" s="8"/>
      <c r="F169" s="218"/>
      <c r="G169" s="290"/>
    </row>
    <row r="170" spans="1:7" s="18" customFormat="1" hidden="1">
      <c r="A170" s="25"/>
      <c r="B170" s="11"/>
      <c r="C170" s="8"/>
      <c r="D170" s="8"/>
      <c r="E170" s="163"/>
      <c r="F170" s="174"/>
      <c r="G170" s="290"/>
    </row>
    <row r="171" spans="1:7" s="18" customFormat="1" hidden="1">
      <c r="A171" s="9" t="s">
        <v>66</v>
      </c>
      <c r="B171" s="11"/>
      <c r="C171" s="8"/>
      <c r="D171" s="8"/>
      <c r="E171" s="163"/>
      <c r="F171" s="88"/>
      <c r="G171" s="290"/>
    </row>
    <row r="172" spans="1:7" s="18" customFormat="1" hidden="1">
      <c r="A172" s="25" t="s">
        <v>65</v>
      </c>
      <c r="B172" s="100"/>
      <c r="C172" s="144"/>
      <c r="D172" s="144"/>
      <c r="E172" s="157"/>
      <c r="F172" s="308"/>
      <c r="G172" s="290"/>
    </row>
    <row r="173" spans="1:7" s="18" customFormat="1" hidden="1">
      <c r="A173" s="25" t="s">
        <v>65</v>
      </c>
      <c r="B173" s="100"/>
      <c r="C173" s="144"/>
      <c r="D173" s="144"/>
      <c r="E173" s="157"/>
      <c r="F173" s="308"/>
      <c r="G173" s="290"/>
    </row>
    <row r="174" spans="1:7" s="90" customFormat="1" hidden="1">
      <c r="A174" s="16"/>
      <c r="B174" s="106" t="s">
        <v>70</v>
      </c>
      <c r="C174" s="106"/>
      <c r="D174" s="106"/>
      <c r="E174" s="106"/>
      <c r="F174" s="308">
        <f>F165+F166+F167+F168++F157+F158+F161+F162+F169</f>
        <v>0</v>
      </c>
      <c r="G174" s="295"/>
    </row>
    <row r="175" spans="1:7" s="90" customFormat="1" hidden="1">
      <c r="A175" s="56"/>
      <c r="B175" s="56"/>
      <c r="C175" s="57"/>
      <c r="D175" s="57"/>
      <c r="E175" s="57"/>
      <c r="F175" s="106"/>
      <c r="G175" s="294"/>
    </row>
    <row r="176" spans="1:7" s="90" customFormat="1" hidden="1">
      <c r="A176" s="5"/>
      <c r="B176" s="5"/>
      <c r="C176" s="27"/>
      <c r="D176" s="27"/>
      <c r="E176" s="27"/>
      <c r="F176" s="88"/>
      <c r="G176" s="290"/>
    </row>
    <row r="177" spans="1:7" s="90" customFormat="1" hidden="1">
      <c r="A177" s="188" t="s">
        <v>75</v>
      </c>
      <c r="B177" s="191"/>
      <c r="C177" s="191"/>
      <c r="D177" s="191"/>
      <c r="E177" s="191"/>
      <c r="F177" s="313"/>
      <c r="G177" s="309"/>
    </row>
    <row r="178" spans="1:7" s="90" customFormat="1" hidden="1">
      <c r="A178" s="194" t="s">
        <v>3</v>
      </c>
      <c r="B178" s="212"/>
      <c r="C178" s="196">
        <v>66998427</v>
      </c>
      <c r="D178" s="197"/>
      <c r="E178" s="197"/>
      <c r="F178" s="202"/>
      <c r="G178" s="314"/>
    </row>
    <row r="179" spans="1:7" s="90" customFormat="1" hidden="1">
      <c r="A179" s="16"/>
      <c r="B179" s="151"/>
      <c r="C179" s="16"/>
      <c r="D179" s="16"/>
      <c r="E179" s="16"/>
      <c r="F179" s="36"/>
      <c r="G179" s="295"/>
    </row>
    <row r="180" spans="1:7" s="90" customFormat="1">
      <c r="A180" s="165"/>
      <c r="B180" s="315"/>
      <c r="C180" s="165"/>
      <c r="D180" s="165"/>
      <c r="E180" s="16"/>
      <c r="F180" s="36"/>
      <c r="G180" s="295"/>
    </row>
    <row r="181" spans="1:7" s="90" customFormat="1" ht="17.399999999999999">
      <c r="A181" s="166"/>
      <c r="B181" s="167"/>
      <c r="C181" s="168" t="s">
        <v>48</v>
      </c>
      <c r="D181" s="166"/>
      <c r="E181" s="16"/>
      <c r="F181" s="36"/>
      <c r="G181" s="295"/>
    </row>
    <row r="182" spans="1:7" s="90" customFormat="1">
      <c r="A182" s="16"/>
      <c r="B182" s="151"/>
      <c r="C182" s="16"/>
      <c r="D182" s="16"/>
      <c r="E182" s="16"/>
      <c r="F182" s="88"/>
      <c r="G182" s="174"/>
    </row>
    <row r="183" spans="1:7" s="90" customFormat="1" ht="17.399999999999999">
      <c r="A183" s="169" t="s">
        <v>13</v>
      </c>
      <c r="B183" s="151"/>
      <c r="C183" s="16"/>
      <c r="D183" s="16"/>
      <c r="E183" s="16"/>
      <c r="F183" s="88"/>
      <c r="G183" s="174"/>
    </row>
    <row r="184" spans="1:7" s="90" customFormat="1" ht="17.399999999999999">
      <c r="A184" s="169"/>
      <c r="B184" s="100"/>
      <c r="C184" s="25"/>
      <c r="D184" s="25"/>
      <c r="E184" s="16"/>
      <c r="F184" s="159"/>
      <c r="G184" s="174"/>
    </row>
    <row r="185" spans="1:7" s="90" customFormat="1" ht="17.399999999999999">
      <c r="A185" s="169"/>
      <c r="B185" s="100" t="s">
        <v>139</v>
      </c>
      <c r="C185" s="16"/>
      <c r="D185" s="16"/>
      <c r="E185" s="16"/>
      <c r="F185" s="220">
        <v>500000</v>
      </c>
      <c r="G185" s="174"/>
    </row>
    <row r="186" spans="1:7" s="90" customFormat="1" ht="15.6">
      <c r="A186" s="119"/>
      <c r="B186" s="100"/>
      <c r="C186" s="119"/>
      <c r="D186" s="119"/>
      <c r="E186" s="119"/>
      <c r="F186" s="225"/>
      <c r="G186" s="316"/>
    </row>
    <row r="187" spans="1:7" s="90" customFormat="1" ht="15.6">
      <c r="A187" s="119"/>
      <c r="B187" s="164" t="s">
        <v>69</v>
      </c>
      <c r="C187" s="119"/>
      <c r="D187" s="119"/>
      <c r="E187" s="119"/>
      <c r="F187" s="249"/>
      <c r="G187" s="249">
        <f>SUM(F185)</f>
        <v>500000</v>
      </c>
    </row>
    <row r="188" spans="1:7" s="90" customFormat="1" ht="16.2" thickBot="1">
      <c r="A188" s="119"/>
      <c r="B188" s="164"/>
      <c r="C188" s="119"/>
      <c r="D188" s="119"/>
      <c r="E188" s="119"/>
      <c r="F188" s="250"/>
      <c r="G188" s="316"/>
    </row>
    <row r="189" spans="1:7" s="90" customFormat="1" ht="15">
      <c r="A189" s="270" t="s">
        <v>144</v>
      </c>
      <c r="B189" s="285"/>
      <c r="C189" s="286"/>
      <c r="D189" s="286"/>
      <c r="E189" s="287"/>
      <c r="F189" s="298"/>
      <c r="G189" s="321"/>
    </row>
    <row r="190" spans="1:7" s="90" customFormat="1" ht="15.6" thickBot="1">
      <c r="A190" s="273" t="s">
        <v>3</v>
      </c>
      <c r="B190" s="322"/>
      <c r="C190" s="274">
        <f>+F337</f>
        <v>246982652</v>
      </c>
      <c r="D190" s="275"/>
      <c r="E190" s="275"/>
      <c r="F190" s="300"/>
      <c r="G190" s="323"/>
    </row>
    <row r="191" spans="1:7" s="90" customFormat="1" ht="15.6">
      <c r="A191" s="119"/>
      <c r="B191" s="164"/>
      <c r="C191" s="119"/>
      <c r="D191" s="119"/>
      <c r="E191" s="119"/>
      <c r="F191" s="248"/>
      <c r="G191" s="324"/>
    </row>
    <row r="192" spans="1:7" s="90" customFormat="1" ht="17.399999999999999">
      <c r="A192" s="169" t="s">
        <v>17</v>
      </c>
      <c r="B192" s="164"/>
      <c r="C192" s="119"/>
      <c r="D192" s="119"/>
      <c r="E192" s="119"/>
      <c r="F192" s="248"/>
      <c r="G192" s="324"/>
    </row>
    <row r="193" spans="1:7" s="90" customFormat="1" ht="17.399999999999999">
      <c r="A193" s="169"/>
      <c r="B193" s="164"/>
      <c r="C193" s="119"/>
      <c r="D193" s="119"/>
      <c r="E193" s="119"/>
      <c r="F193" s="248"/>
      <c r="G193" s="324"/>
    </row>
    <row r="194" spans="1:7" s="329" customFormat="1" hidden="1">
      <c r="A194" s="9" t="s">
        <v>94</v>
      </c>
      <c r="B194" s="151"/>
      <c r="C194" s="16"/>
      <c r="D194" s="16"/>
      <c r="E194" s="16"/>
      <c r="F194" s="88"/>
      <c r="G194" s="295"/>
    </row>
    <row r="195" spans="1:7" s="329" customFormat="1" hidden="1">
      <c r="A195" s="16"/>
      <c r="B195" s="100" t="s">
        <v>117</v>
      </c>
      <c r="C195" s="16"/>
      <c r="D195" s="16"/>
      <c r="E195" s="16"/>
      <c r="F195" s="213"/>
      <c r="G195" s="295"/>
    </row>
    <row r="196" spans="1:7" s="329" customFormat="1" hidden="1">
      <c r="A196" s="9" t="s">
        <v>6</v>
      </c>
      <c r="B196" s="151"/>
      <c r="C196" s="16"/>
      <c r="D196" s="16"/>
      <c r="E196" s="16"/>
      <c r="F196" s="213"/>
      <c r="G196" s="295"/>
    </row>
    <row r="197" spans="1:7" s="329" customFormat="1" hidden="1">
      <c r="A197" s="25"/>
      <c r="B197" s="100" t="s">
        <v>118</v>
      </c>
      <c r="C197" s="25"/>
      <c r="D197" s="25"/>
      <c r="E197" s="162"/>
      <c r="F197" s="213"/>
      <c r="G197" s="295"/>
    </row>
    <row r="198" spans="1:7" s="329" customFormat="1" hidden="1">
      <c r="A198" s="9" t="s">
        <v>11</v>
      </c>
      <c r="B198" s="100"/>
      <c r="C198" s="25"/>
      <c r="D198" s="25"/>
      <c r="E198" s="162"/>
      <c r="F198" s="330"/>
      <c r="G198" s="295"/>
    </row>
    <row r="199" spans="1:7" s="329" customFormat="1" hidden="1">
      <c r="B199" s="100" t="s">
        <v>119</v>
      </c>
      <c r="C199" s="16"/>
      <c r="D199" s="16"/>
      <c r="E199" s="16"/>
      <c r="F199" s="331"/>
      <c r="G199" s="295"/>
    </row>
    <row r="200" spans="1:7" s="329" customFormat="1">
      <c r="A200" s="332" t="s">
        <v>11</v>
      </c>
      <c r="B200" s="100"/>
      <c r="C200" s="16"/>
      <c r="D200" s="16"/>
      <c r="E200" s="16"/>
      <c r="F200" s="331"/>
      <c r="G200" s="295"/>
    </row>
    <row r="201" spans="1:7" s="329" customFormat="1">
      <c r="B201" s="100" t="s">
        <v>145</v>
      </c>
      <c r="C201" s="16"/>
      <c r="D201" s="16"/>
      <c r="E201" s="16"/>
      <c r="F201" s="331">
        <v>500000</v>
      </c>
      <c r="G201" s="295"/>
    </row>
    <row r="202" spans="1:7" s="329" customFormat="1">
      <c r="B202" s="100"/>
      <c r="C202" s="16"/>
      <c r="D202" s="16"/>
      <c r="E202" s="16"/>
      <c r="F202" s="331"/>
      <c r="G202" s="295"/>
    </row>
    <row r="203" spans="1:7" s="90" customFormat="1" ht="15.6">
      <c r="B203" s="171"/>
      <c r="C203" s="119"/>
      <c r="D203" s="119"/>
      <c r="E203" s="119"/>
      <c r="F203" s="227"/>
      <c r="G203" s="324"/>
    </row>
    <row r="204" spans="1:7" s="90" customFormat="1" ht="15.6">
      <c r="A204" s="119"/>
      <c r="B204" s="164" t="s">
        <v>70</v>
      </c>
      <c r="C204" s="119"/>
      <c r="D204" s="119"/>
      <c r="E204" s="119"/>
      <c r="F204" s="228"/>
      <c r="G204" s="228">
        <f>SUM(F195:F203)</f>
        <v>500000</v>
      </c>
    </row>
    <row r="205" spans="1:7" s="90" customFormat="1" ht="15.6">
      <c r="A205" s="119"/>
      <c r="B205" s="164"/>
      <c r="C205" s="119"/>
      <c r="D205" s="119"/>
      <c r="E205" s="119"/>
      <c r="F205" s="228"/>
      <c r="G205" s="324"/>
    </row>
    <row r="206" spans="1:7" s="90" customFormat="1" ht="16.2" thickBot="1">
      <c r="A206" s="119"/>
      <c r="B206" s="164"/>
      <c r="C206" s="119"/>
      <c r="D206" s="119"/>
      <c r="E206" s="119"/>
      <c r="F206" s="170"/>
      <c r="G206" s="324"/>
    </row>
    <row r="207" spans="1:7" s="90" customFormat="1" ht="15">
      <c r="A207" s="270" t="s">
        <v>146</v>
      </c>
      <c r="B207" s="285"/>
      <c r="C207" s="286"/>
      <c r="D207" s="286"/>
      <c r="E207" s="287"/>
      <c r="F207" s="298"/>
      <c r="G207" s="321"/>
    </row>
    <row r="208" spans="1:7" s="90" customFormat="1" ht="15.6" thickBot="1">
      <c r="A208" s="273" t="s">
        <v>3</v>
      </c>
      <c r="B208" s="322"/>
      <c r="C208" s="274">
        <f>+F337</f>
        <v>246982652</v>
      </c>
      <c r="D208" s="275"/>
      <c r="E208" s="275"/>
      <c r="F208" s="300"/>
      <c r="G208" s="323"/>
    </row>
    <row r="209" spans="1:7" s="90" customFormat="1" ht="15.6">
      <c r="A209" s="119"/>
      <c r="B209" s="164"/>
      <c r="C209" s="119"/>
      <c r="D209" s="119"/>
      <c r="E209" s="119"/>
      <c r="F209" s="170"/>
      <c r="G209" s="324"/>
    </row>
    <row r="210" spans="1:7" s="90" customFormat="1" ht="15.6">
      <c r="A210" s="119"/>
      <c r="B210" s="164"/>
      <c r="C210" s="119"/>
      <c r="D210" s="119"/>
      <c r="E210" s="119"/>
      <c r="F210" s="170"/>
      <c r="G210" s="324"/>
    </row>
    <row r="211" spans="1:7" s="90" customFormat="1" ht="17.399999999999999">
      <c r="A211" s="119"/>
      <c r="B211" s="164"/>
      <c r="C211" s="169" t="s">
        <v>71</v>
      </c>
      <c r="D211" s="119"/>
      <c r="E211" s="119"/>
      <c r="F211" s="170"/>
      <c r="G211" s="324"/>
    </row>
    <row r="212" spans="1:7" s="90" customFormat="1" ht="15.6">
      <c r="A212" s="119"/>
      <c r="B212" s="164"/>
      <c r="C212" s="119"/>
      <c r="D212" s="119"/>
      <c r="E212" s="119"/>
      <c r="F212" s="170"/>
      <c r="G212" s="324"/>
    </row>
    <row r="213" spans="1:7" s="90" customFormat="1" ht="17.399999999999999">
      <c r="A213" s="169" t="s">
        <v>13</v>
      </c>
      <c r="B213" s="164"/>
      <c r="C213" s="119"/>
      <c r="D213" s="119"/>
      <c r="E213" s="119"/>
      <c r="F213" s="170"/>
      <c r="G213" s="324"/>
    </row>
    <row r="214" spans="1:7" s="90" customFormat="1" ht="17.399999999999999">
      <c r="A214" s="169"/>
      <c r="B214" s="100"/>
      <c r="C214" s="25"/>
      <c r="D214" s="25"/>
      <c r="E214" s="16"/>
      <c r="F214" s="159"/>
      <c r="G214" s="174"/>
    </row>
    <row r="215" spans="1:7" s="90" customFormat="1" ht="17.399999999999999">
      <c r="A215" s="169"/>
      <c r="B215" s="100" t="s">
        <v>147</v>
      </c>
      <c r="C215" s="16"/>
      <c r="D215" s="16"/>
      <c r="E215" s="16"/>
      <c r="F215" s="220">
        <v>1235280</v>
      </c>
      <c r="G215" s="174"/>
    </row>
    <row r="216" spans="1:7" s="90" customFormat="1" ht="17.399999999999999">
      <c r="A216" s="169"/>
      <c r="B216" s="100" t="s">
        <v>148</v>
      </c>
      <c r="C216" s="16"/>
      <c r="D216" s="16"/>
      <c r="E216" s="16"/>
      <c r="F216" s="220">
        <v>-3909673</v>
      </c>
      <c r="G216" s="174"/>
    </row>
    <row r="217" spans="1:7" s="90" customFormat="1" ht="15.6">
      <c r="A217" s="119"/>
      <c r="B217" s="100"/>
      <c r="C217" s="119"/>
      <c r="D217" s="119"/>
      <c r="E217" s="119"/>
      <c r="F217" s="225"/>
      <c r="G217" s="316"/>
    </row>
    <row r="218" spans="1:7" s="90" customFormat="1" ht="15.6">
      <c r="A218" s="119"/>
      <c r="B218" s="164" t="s">
        <v>69</v>
      </c>
      <c r="C218" s="119"/>
      <c r="D218" s="119"/>
      <c r="E218" s="119"/>
      <c r="F218" s="249"/>
      <c r="G218" s="249">
        <f>SUM(F214:F216)</f>
        <v>-2674393</v>
      </c>
    </row>
    <row r="219" spans="1:7" s="90" customFormat="1" ht="15.6">
      <c r="A219" s="119"/>
      <c r="B219" s="164"/>
      <c r="C219" s="119"/>
      <c r="D219" s="119"/>
      <c r="E219" s="119"/>
      <c r="F219" s="170"/>
      <c r="G219" s="324"/>
    </row>
    <row r="220" spans="1:7" s="90" customFormat="1" ht="16.2" thickBot="1">
      <c r="A220" s="119"/>
      <c r="B220" s="164"/>
      <c r="C220" s="119"/>
      <c r="D220" s="119"/>
      <c r="E220" s="119"/>
      <c r="F220" s="170"/>
      <c r="G220" s="324"/>
    </row>
    <row r="221" spans="1:7" s="90" customFormat="1" ht="15">
      <c r="A221" s="270" t="s">
        <v>149</v>
      </c>
      <c r="B221" s="285"/>
      <c r="C221" s="286"/>
      <c r="D221" s="286"/>
      <c r="E221" s="287"/>
      <c r="F221" s="298"/>
      <c r="G221" s="321"/>
    </row>
    <row r="222" spans="1:7" s="90" customFormat="1" ht="14.4" thickBot="1">
      <c r="A222" s="273" t="s">
        <v>3</v>
      </c>
      <c r="B222" s="322"/>
      <c r="C222" s="274">
        <f>+F339</f>
        <v>342659532</v>
      </c>
      <c r="D222" s="275"/>
      <c r="E222" s="275"/>
      <c r="F222" s="300"/>
      <c r="G222" s="303"/>
    </row>
    <row r="223" spans="1:7" s="90" customFormat="1">
      <c r="A223" s="16"/>
      <c r="B223" s="151"/>
      <c r="C223" s="161"/>
      <c r="D223" s="16"/>
      <c r="E223" s="16"/>
      <c r="F223" s="106"/>
      <c r="G223" s="295"/>
    </row>
    <row r="224" spans="1:7" s="90" customFormat="1" ht="17.399999999999999">
      <c r="A224" s="169" t="s">
        <v>17</v>
      </c>
      <c r="B224" s="151"/>
      <c r="C224" s="161"/>
      <c r="D224" s="16"/>
      <c r="E224" s="16"/>
      <c r="F224" s="106"/>
      <c r="G224" s="295"/>
    </row>
    <row r="225" spans="1:7" s="90" customFormat="1" ht="17.399999999999999">
      <c r="A225" s="169"/>
      <c r="B225" s="151"/>
      <c r="C225" s="161"/>
      <c r="D225" s="16"/>
      <c r="E225" s="16"/>
      <c r="F225" s="106"/>
      <c r="G225" s="295"/>
    </row>
    <row r="226" spans="1:7" s="329" customFormat="1">
      <c r="A226" s="9" t="s">
        <v>94</v>
      </c>
      <c r="B226" s="151"/>
      <c r="C226" s="16"/>
      <c r="D226" s="16"/>
      <c r="E226" s="16"/>
      <c r="F226" s="88"/>
      <c r="G226" s="295"/>
    </row>
    <row r="227" spans="1:7" s="329" customFormat="1">
      <c r="A227" s="16"/>
      <c r="B227" s="100" t="s">
        <v>151</v>
      </c>
      <c r="C227" s="16"/>
      <c r="D227" s="16"/>
      <c r="E227" s="16"/>
      <c r="F227" s="213">
        <v>845480</v>
      </c>
      <c r="G227" s="295"/>
    </row>
    <row r="228" spans="1:7" s="329" customFormat="1">
      <c r="A228" s="9" t="s">
        <v>6</v>
      </c>
      <c r="B228" s="151"/>
      <c r="C228" s="16"/>
      <c r="D228" s="16"/>
      <c r="E228" s="16"/>
      <c r="F228" s="213"/>
      <c r="G228" s="295"/>
    </row>
    <row r="229" spans="1:7" s="329" customFormat="1">
      <c r="A229" s="25"/>
      <c r="B229" s="100" t="s">
        <v>152</v>
      </c>
      <c r="C229" s="25"/>
      <c r="D229" s="25"/>
      <c r="E229" s="162"/>
      <c r="F229" s="213">
        <v>126820</v>
      </c>
      <c r="G229" s="295"/>
    </row>
    <row r="230" spans="1:7" s="329" customFormat="1">
      <c r="A230" s="9" t="s">
        <v>11</v>
      </c>
      <c r="B230" s="100"/>
      <c r="C230" s="25"/>
      <c r="D230" s="25"/>
      <c r="E230" s="162"/>
      <c r="F230" s="330"/>
      <c r="G230" s="295"/>
    </row>
    <row r="231" spans="1:7" s="329" customFormat="1">
      <c r="A231" s="9"/>
      <c r="B231" s="100" t="s">
        <v>153</v>
      </c>
      <c r="C231" s="25"/>
      <c r="D231" s="25"/>
      <c r="E231" s="162"/>
      <c r="F231" s="330">
        <v>262980</v>
      </c>
      <c r="G231" s="295"/>
    </row>
    <row r="232" spans="1:7" s="329" customFormat="1">
      <c r="B232" s="100" t="s">
        <v>127</v>
      </c>
      <c r="C232" s="124"/>
      <c r="D232" s="144"/>
      <c r="E232" s="157"/>
      <c r="F232" s="159">
        <v>-3909673</v>
      </c>
      <c r="G232" s="338"/>
    </row>
    <row r="233" spans="1:7" s="329" customFormat="1">
      <c r="B233" s="100"/>
      <c r="C233" s="124"/>
      <c r="D233" s="144"/>
      <c r="E233" s="157"/>
      <c r="F233" s="159"/>
      <c r="G233" s="221">
        <f>SUM(F226:F233)</f>
        <v>-2674393</v>
      </c>
    </row>
    <row r="234" spans="1:7" s="329" customFormat="1">
      <c r="B234" s="100"/>
      <c r="C234" s="16"/>
      <c r="D234" s="16"/>
      <c r="E234" s="16"/>
      <c r="F234" s="331"/>
      <c r="G234" s="295"/>
    </row>
    <row r="235" spans="1:7" s="90" customFormat="1" ht="15.6">
      <c r="A235" s="119"/>
      <c r="B235" s="164" t="s">
        <v>70</v>
      </c>
      <c r="C235" s="119"/>
      <c r="D235" s="119"/>
      <c r="E235" s="119"/>
      <c r="F235" s="228"/>
      <c r="G235" s="249">
        <f>SUM(G233:G233)</f>
        <v>-2674393</v>
      </c>
    </row>
    <row r="236" spans="1:7" s="90" customFormat="1" ht="15.6">
      <c r="A236" s="119"/>
      <c r="B236" s="164"/>
      <c r="C236" s="119"/>
      <c r="D236" s="119"/>
      <c r="E236" s="119"/>
      <c r="F236" s="228"/>
      <c r="G236" s="324"/>
    </row>
    <row r="237" spans="1:7" s="90" customFormat="1" ht="16.2" thickBot="1">
      <c r="A237" s="119"/>
      <c r="B237" s="171"/>
      <c r="C237" s="154"/>
      <c r="D237" s="154"/>
      <c r="E237" s="276"/>
      <c r="F237" s="250"/>
      <c r="G237" s="295"/>
    </row>
    <row r="238" spans="1:7" s="90" customFormat="1" ht="15.6">
      <c r="A238" s="270" t="s">
        <v>150</v>
      </c>
      <c r="B238" s="277"/>
      <c r="C238" s="278"/>
      <c r="D238" s="279"/>
      <c r="E238" s="279"/>
      <c r="F238" s="325"/>
      <c r="G238" s="326"/>
    </row>
    <row r="239" spans="1:7" s="90" customFormat="1" ht="16.2" thickBot="1">
      <c r="A239" s="280" t="s">
        <v>3</v>
      </c>
      <c r="B239" s="281"/>
      <c r="C239" s="274">
        <f>+F339</f>
        <v>342659532</v>
      </c>
      <c r="D239" s="282"/>
      <c r="E239" s="282"/>
      <c r="F239" s="327"/>
      <c r="G239" s="303"/>
    </row>
    <row r="240" spans="1:7" s="90" customFormat="1" ht="15.6">
      <c r="A240" s="119"/>
      <c r="B240" s="164"/>
      <c r="C240" s="328"/>
      <c r="D240" s="119"/>
      <c r="E240" s="119"/>
      <c r="F240" s="250"/>
      <c r="G240" s="295"/>
    </row>
    <row r="241" spans="1:7" s="90" customFormat="1" ht="15.6">
      <c r="A241" s="119"/>
      <c r="B241" s="164"/>
      <c r="C241" s="328"/>
      <c r="D241" s="119"/>
      <c r="E241" s="119"/>
      <c r="F241" s="250"/>
      <c r="G241" s="295"/>
    </row>
    <row r="242" spans="1:7" s="90" customFormat="1" ht="15.6">
      <c r="A242" s="119"/>
      <c r="B242" s="164"/>
      <c r="C242" s="119"/>
      <c r="D242" s="119"/>
      <c r="E242" s="119"/>
      <c r="F242" s="170"/>
      <c r="G242" s="324"/>
    </row>
    <row r="243" spans="1:7" s="90" customFormat="1" ht="17.399999999999999">
      <c r="A243" s="119"/>
      <c r="B243" s="164"/>
      <c r="C243" s="169" t="s">
        <v>93</v>
      </c>
      <c r="D243" s="119"/>
      <c r="E243" s="119"/>
      <c r="F243" s="170"/>
      <c r="G243" s="324"/>
    </row>
    <row r="244" spans="1:7" s="90" customFormat="1" ht="15.6">
      <c r="A244" s="119"/>
      <c r="B244" s="164"/>
      <c r="C244" s="119"/>
      <c r="D244" s="119"/>
      <c r="E244" s="119"/>
      <c r="F244" s="170"/>
      <c r="G244" s="324"/>
    </row>
    <row r="245" spans="1:7" s="90" customFormat="1" ht="17.399999999999999">
      <c r="A245" s="169" t="s">
        <v>13</v>
      </c>
      <c r="B245" s="164"/>
      <c r="C245" s="119"/>
      <c r="D245" s="119"/>
      <c r="E245" s="119"/>
      <c r="F245" s="170"/>
      <c r="G245" s="324"/>
    </row>
    <row r="246" spans="1:7" s="90" customFormat="1" ht="17.399999999999999">
      <c r="A246" s="169"/>
      <c r="B246" s="164"/>
      <c r="C246" s="119"/>
      <c r="D246" s="119"/>
      <c r="E246" s="119"/>
      <c r="F246" s="170"/>
      <c r="G246" s="324"/>
    </row>
    <row r="247" spans="1:7" s="329" customFormat="1">
      <c r="A247" s="9"/>
      <c r="B247" s="100" t="s">
        <v>139</v>
      </c>
      <c r="C247" s="16"/>
      <c r="D247" s="25"/>
      <c r="E247" s="25"/>
      <c r="F247" s="221">
        <v>2500000</v>
      </c>
      <c r="G247" s="295"/>
    </row>
    <row r="248" spans="1:7" s="329" customFormat="1" ht="15.6">
      <c r="A248" s="9"/>
      <c r="B248" s="100"/>
      <c r="C248" s="119"/>
      <c r="D248" s="25"/>
      <c r="E248" s="25"/>
      <c r="F248" s="221"/>
      <c r="G248" s="295"/>
    </row>
    <row r="249" spans="1:7" s="51" customFormat="1" ht="15.6">
      <c r="A249" s="119"/>
      <c r="B249" s="164" t="s">
        <v>69</v>
      </c>
      <c r="C249" s="119"/>
      <c r="D249" s="119"/>
      <c r="E249" s="119"/>
      <c r="F249" s="224"/>
      <c r="G249" s="249">
        <f>SUM(F247:F248)</f>
        <v>2500000</v>
      </c>
    </row>
    <row r="250" spans="1:7" s="329" customFormat="1">
      <c r="A250" s="16"/>
      <c r="B250" s="151"/>
      <c r="C250" s="16"/>
      <c r="D250" s="16"/>
      <c r="E250" s="16"/>
      <c r="F250" s="36"/>
      <c r="G250" s="295"/>
    </row>
    <row r="251" spans="1:7" s="90" customFormat="1" ht="16.2" thickBot="1">
      <c r="A251" s="119"/>
      <c r="B251" s="100"/>
      <c r="C251" s="144"/>
      <c r="D251" s="144"/>
      <c r="E251" s="157"/>
      <c r="F251" s="106"/>
      <c r="G251" s="324"/>
    </row>
    <row r="252" spans="1:7" s="90" customFormat="1" ht="15.6">
      <c r="A252" s="270" t="s">
        <v>140</v>
      </c>
      <c r="B252" s="277"/>
      <c r="C252" s="278"/>
      <c r="D252" s="279"/>
      <c r="E252" s="279"/>
      <c r="F252" s="325"/>
      <c r="G252" s="326"/>
    </row>
    <row r="253" spans="1:7" s="90" customFormat="1" ht="16.2" thickBot="1">
      <c r="A253" s="273" t="s">
        <v>3</v>
      </c>
      <c r="B253" s="281"/>
      <c r="C253" s="274">
        <f>+F341</f>
        <v>68574444</v>
      </c>
      <c r="D253" s="282"/>
      <c r="E253" s="282"/>
      <c r="F253" s="327"/>
      <c r="G253" s="303"/>
    </row>
    <row r="254" spans="1:7" s="90" customFormat="1">
      <c r="A254" s="16"/>
      <c r="B254" s="151"/>
      <c r="C254" s="161"/>
      <c r="D254" s="16"/>
      <c r="E254" s="16"/>
      <c r="F254" s="106"/>
      <c r="G254" s="295"/>
    </row>
    <row r="255" spans="1:7" s="90" customFormat="1" ht="17.399999999999999">
      <c r="A255" s="169" t="s">
        <v>17</v>
      </c>
      <c r="B255" s="164"/>
      <c r="C255" s="161"/>
      <c r="D255" s="16"/>
      <c r="E255" s="16"/>
      <c r="F255" s="106"/>
      <c r="G255" s="295"/>
    </row>
    <row r="256" spans="1:7" s="90" customFormat="1" ht="15.6">
      <c r="A256" s="71"/>
      <c r="B256" s="164"/>
      <c r="C256" s="161"/>
      <c r="D256" s="16"/>
      <c r="E256" s="16"/>
      <c r="F256" s="334"/>
      <c r="G256" s="295"/>
    </row>
    <row r="257" spans="1:7" s="329" customFormat="1" hidden="1">
      <c r="A257" s="9" t="s">
        <v>95</v>
      </c>
      <c r="B257" s="100"/>
      <c r="C257" s="161"/>
      <c r="D257" s="16"/>
      <c r="E257" s="16"/>
      <c r="F257" s="174"/>
      <c r="G257" s="295"/>
    </row>
    <row r="258" spans="1:7" s="329" customFormat="1" hidden="1">
      <c r="A258" s="9"/>
      <c r="B258" s="100" t="s">
        <v>120</v>
      </c>
      <c r="C258" s="161"/>
      <c r="D258" s="16"/>
      <c r="E258" s="16"/>
      <c r="F258" s="221"/>
      <c r="G258" s="295"/>
    </row>
    <row r="259" spans="1:7" s="329" customFormat="1" hidden="1">
      <c r="A259" s="9"/>
      <c r="B259" s="100"/>
      <c r="C259" s="161"/>
      <c r="D259" s="16"/>
      <c r="E259" s="16"/>
      <c r="F259" s="174"/>
      <c r="G259" s="336">
        <f>SUM(F258:F259)</f>
        <v>0</v>
      </c>
    </row>
    <row r="260" spans="1:7" s="329" customFormat="1" hidden="1">
      <c r="A260" s="9" t="s">
        <v>96</v>
      </c>
      <c r="B260" s="100"/>
      <c r="C260" s="161"/>
      <c r="D260" s="16"/>
      <c r="E260" s="16"/>
      <c r="F260" s="174"/>
      <c r="G260" s="295"/>
    </row>
    <row r="261" spans="1:7" s="329" customFormat="1" hidden="1">
      <c r="A261" s="9"/>
      <c r="B261" s="100" t="s">
        <v>121</v>
      </c>
      <c r="C261" s="161"/>
      <c r="D261" s="16"/>
      <c r="E261" s="16"/>
      <c r="F261" s="221"/>
      <c r="G261" s="295"/>
    </row>
    <row r="262" spans="1:7" s="329" customFormat="1" hidden="1">
      <c r="A262" s="9"/>
      <c r="B262" s="151"/>
      <c r="C262" s="161"/>
      <c r="D262" s="16"/>
      <c r="E262" s="16"/>
      <c r="F262" s="334"/>
      <c r="G262" s="336">
        <f>SUM(F261:F262)</f>
        <v>0</v>
      </c>
    </row>
    <row r="263" spans="1:7" s="329" customFormat="1" hidden="1">
      <c r="A263" s="9" t="s">
        <v>11</v>
      </c>
      <c r="B263" s="100"/>
      <c r="E263" s="16"/>
      <c r="F263" s="221"/>
      <c r="G263" s="295"/>
    </row>
    <row r="264" spans="1:7" s="329" customFormat="1" hidden="1">
      <c r="A264" s="25"/>
      <c r="B264" s="100" t="s">
        <v>119</v>
      </c>
      <c r="E264" s="16"/>
      <c r="F264" s="221"/>
      <c r="G264" s="295"/>
    </row>
    <row r="265" spans="1:7" s="329" customFormat="1" hidden="1">
      <c r="A265" s="25"/>
      <c r="B265" s="100"/>
      <c r="E265" s="16"/>
      <c r="F265" s="221"/>
      <c r="G265" s="295"/>
    </row>
    <row r="266" spans="1:7" s="90" customFormat="1">
      <c r="A266" s="332" t="s">
        <v>11</v>
      </c>
      <c r="B266" s="100"/>
      <c r="C266" s="16"/>
      <c r="D266" s="25"/>
      <c r="E266" s="25"/>
      <c r="F266" s="221"/>
      <c r="G266" s="295"/>
    </row>
    <row r="267" spans="1:7" s="90" customFormat="1">
      <c r="A267" s="329"/>
      <c r="B267" s="100" t="s">
        <v>141</v>
      </c>
      <c r="C267" s="16"/>
      <c r="D267" s="25"/>
      <c r="E267" s="25"/>
      <c r="F267" s="221">
        <v>2500000</v>
      </c>
      <c r="G267" s="295"/>
    </row>
    <row r="268" spans="1:7" s="90" customFormat="1">
      <c r="A268" s="25"/>
      <c r="B268" s="100"/>
      <c r="C268" s="162"/>
      <c r="D268" s="25"/>
      <c r="E268" s="25"/>
      <c r="F268" s="221"/>
      <c r="G268" s="295"/>
    </row>
    <row r="269" spans="1:7" s="90" customFormat="1" ht="15.6">
      <c r="A269" s="25"/>
      <c r="B269" s="164" t="s">
        <v>72</v>
      </c>
      <c r="C269" s="161"/>
      <c r="D269" s="16"/>
      <c r="E269" s="25"/>
      <c r="F269" s="335"/>
      <c r="G269" s="335">
        <f>SUM(F257:F268)</f>
        <v>2500000</v>
      </c>
    </row>
    <row r="270" spans="1:7" s="90" customFormat="1" ht="15.6">
      <c r="A270" s="25"/>
      <c r="B270" s="164"/>
      <c r="C270" s="328"/>
      <c r="D270" s="119"/>
      <c r="E270" s="119"/>
      <c r="F270" s="250"/>
      <c r="G270" s="295"/>
    </row>
    <row r="271" spans="1:7" s="90" customFormat="1" ht="16.2" thickBot="1">
      <c r="A271" s="119"/>
      <c r="B271" s="171"/>
      <c r="C271" s="154"/>
      <c r="D271" s="154"/>
      <c r="E271" s="276"/>
      <c r="F271" s="250"/>
      <c r="G271" s="295"/>
    </row>
    <row r="272" spans="1:7" s="90" customFormat="1" ht="15.6">
      <c r="A272" s="270" t="s">
        <v>142</v>
      </c>
      <c r="B272" s="277"/>
      <c r="C272" s="278"/>
      <c r="D272" s="279"/>
      <c r="E272" s="279"/>
      <c r="F272" s="325"/>
      <c r="G272" s="326"/>
    </row>
    <row r="273" spans="1:7" s="90" customFormat="1" ht="16.2" thickBot="1">
      <c r="A273" s="273" t="s">
        <v>3</v>
      </c>
      <c r="B273" s="281"/>
      <c r="C273" s="274">
        <f>+F341</f>
        <v>68574444</v>
      </c>
      <c r="D273" s="282"/>
      <c r="E273" s="282"/>
      <c r="F273" s="327"/>
      <c r="G273" s="303"/>
    </row>
    <row r="274" spans="1:7" s="90" customFormat="1" ht="15.6">
      <c r="A274" s="119"/>
      <c r="B274" s="164"/>
      <c r="C274" s="328"/>
      <c r="D274" s="119"/>
      <c r="E274" s="119"/>
      <c r="F274" s="250"/>
      <c r="G274" s="295"/>
    </row>
    <row r="275" spans="1:7" s="90" customFormat="1" ht="15.6">
      <c r="A275" s="119"/>
      <c r="B275" s="164"/>
      <c r="C275" s="328"/>
      <c r="D275" s="119"/>
      <c r="E275" s="119"/>
      <c r="F275" s="250"/>
      <c r="G275" s="295"/>
    </row>
    <row r="276" spans="1:7" s="90" customFormat="1" ht="15.6">
      <c r="A276" s="119"/>
      <c r="B276" s="151"/>
      <c r="C276" s="161"/>
      <c r="D276" s="16"/>
      <c r="E276" s="16"/>
      <c r="F276" s="106"/>
      <c r="G276" s="295"/>
    </row>
    <row r="277" spans="1:7" s="90" customFormat="1" ht="17.399999999999999">
      <c r="A277" s="16"/>
      <c r="B277" s="151"/>
      <c r="C277" s="173" t="s">
        <v>115</v>
      </c>
      <c r="D277" s="9"/>
      <c r="E277" s="16"/>
      <c r="F277" s="106"/>
      <c r="G277" s="295"/>
    </row>
    <row r="278" spans="1:7" s="90" customFormat="1" ht="15.6">
      <c r="A278" s="16"/>
      <c r="B278" s="164"/>
      <c r="C278" s="119"/>
      <c r="D278" s="119"/>
      <c r="E278" s="119"/>
      <c r="F278" s="170"/>
      <c r="G278" s="324"/>
    </row>
    <row r="279" spans="1:7" s="90" customFormat="1" ht="17.399999999999999">
      <c r="A279" s="169" t="s">
        <v>13</v>
      </c>
      <c r="B279" s="171"/>
      <c r="C279" s="119"/>
      <c r="D279" s="119"/>
      <c r="E279" s="119"/>
      <c r="F279" s="227"/>
      <c r="G279" s="324"/>
    </row>
    <row r="280" spans="1:7" s="90" customFormat="1" ht="17.399999999999999">
      <c r="A280" s="169"/>
      <c r="B280" s="171"/>
      <c r="C280" s="119"/>
      <c r="D280" s="119"/>
      <c r="E280" s="119"/>
      <c r="F280" s="227"/>
      <c r="G280" s="324"/>
    </row>
    <row r="281" spans="1:7" s="90" customFormat="1" ht="17.399999999999999">
      <c r="A281" s="169"/>
      <c r="B281" s="100" t="s">
        <v>148</v>
      </c>
      <c r="C281" s="16"/>
      <c r="D281" s="119"/>
      <c r="E281" s="119"/>
      <c r="F281" s="221">
        <v>-482882</v>
      </c>
      <c r="G281" s="324"/>
    </row>
    <row r="282" spans="1:7" s="90" customFormat="1" ht="17.399999999999999">
      <c r="A282" s="169"/>
      <c r="B282" s="100"/>
      <c r="C282" s="119"/>
      <c r="D282" s="119"/>
      <c r="E282" s="119"/>
      <c r="F282" s="221"/>
      <c r="G282" s="324"/>
    </row>
    <row r="283" spans="1:7" s="90" customFormat="1" ht="15.6">
      <c r="A283" s="119"/>
      <c r="B283" s="164" t="s">
        <v>69</v>
      </c>
      <c r="C283" s="119"/>
      <c r="D283" s="119"/>
      <c r="E283" s="119"/>
      <c r="F283" s="224"/>
      <c r="G283" s="224">
        <f>SUM(F281:F282)</f>
        <v>-482882</v>
      </c>
    </row>
    <row r="284" spans="1:7" s="90" customFormat="1" ht="15.6">
      <c r="A284" s="119"/>
      <c r="B284" s="164"/>
      <c r="C284" s="119"/>
      <c r="D284" s="119"/>
      <c r="E284" s="119"/>
      <c r="F284" s="170"/>
      <c r="G284" s="324"/>
    </row>
    <row r="285" spans="1:7" s="90" customFormat="1" ht="16.2" thickBot="1">
      <c r="A285" s="119"/>
      <c r="B285" s="100"/>
      <c r="C285" s="144"/>
      <c r="D285" s="144"/>
      <c r="E285" s="157"/>
      <c r="F285" s="106"/>
      <c r="G285" s="324"/>
    </row>
    <row r="286" spans="1:7" s="90" customFormat="1">
      <c r="A286" s="270" t="s">
        <v>155</v>
      </c>
      <c r="B286" s="297"/>
      <c r="C286" s="271"/>
      <c r="D286" s="272"/>
      <c r="E286" s="272"/>
      <c r="F286" s="298"/>
      <c r="G286" s="326"/>
    </row>
    <row r="287" spans="1:7" s="90" customFormat="1" ht="14.4" thickBot="1">
      <c r="A287" s="273" t="s">
        <v>3</v>
      </c>
      <c r="B287" s="322"/>
      <c r="C287" s="274">
        <f>+F343</f>
        <v>103952809</v>
      </c>
      <c r="D287" s="275"/>
      <c r="E287" s="275"/>
      <c r="F287" s="300"/>
      <c r="G287" s="303"/>
    </row>
    <row r="288" spans="1:7" s="90" customFormat="1">
      <c r="A288" s="16"/>
      <c r="B288" s="151"/>
      <c r="C288" s="161"/>
      <c r="D288" s="16"/>
      <c r="E288" s="16"/>
      <c r="F288" s="106"/>
      <c r="G288" s="295"/>
    </row>
    <row r="289" spans="1:7" s="90" customFormat="1">
      <c r="A289" s="16"/>
      <c r="B289" s="151"/>
      <c r="C289" s="161"/>
      <c r="D289" s="16"/>
      <c r="E289" s="16"/>
      <c r="F289" s="106"/>
      <c r="G289" s="295"/>
    </row>
    <row r="290" spans="1:7" s="90" customFormat="1" ht="17.399999999999999">
      <c r="A290" s="169" t="s">
        <v>17</v>
      </c>
      <c r="B290" s="151"/>
      <c r="C290" s="161"/>
      <c r="D290" s="16"/>
      <c r="E290" s="16"/>
      <c r="F290" s="106"/>
      <c r="G290" s="295"/>
    </row>
    <row r="291" spans="1:7" s="90" customFormat="1">
      <c r="A291" s="16"/>
      <c r="B291" s="172"/>
      <c r="C291" s="161"/>
      <c r="D291" s="16"/>
      <c r="E291" s="16"/>
      <c r="F291" s="88"/>
      <c r="G291" s="295"/>
    </row>
    <row r="292" spans="1:7" s="90" customFormat="1">
      <c r="A292" s="9" t="s">
        <v>11</v>
      </c>
      <c r="B292" s="151"/>
      <c r="C292" s="161"/>
      <c r="D292" s="16"/>
      <c r="E292" s="16"/>
      <c r="F292" s="334"/>
      <c r="G292" s="336"/>
    </row>
    <row r="293" spans="1:7" s="90" customFormat="1">
      <c r="A293" s="9"/>
      <c r="B293" s="100" t="s">
        <v>154</v>
      </c>
      <c r="C293" s="161"/>
      <c r="D293" s="16"/>
      <c r="E293" s="16"/>
      <c r="F293" s="221">
        <v>-482882</v>
      </c>
      <c r="G293" s="336"/>
    </row>
    <row r="294" spans="1:7" s="90" customFormat="1">
      <c r="A294" s="9"/>
      <c r="B294" s="151"/>
      <c r="C294" s="161"/>
      <c r="D294" s="16"/>
      <c r="E294" s="16"/>
      <c r="F294" s="334"/>
      <c r="G294" s="336">
        <f>SUM(F293:F294)</f>
        <v>-482882</v>
      </c>
    </row>
    <row r="295" spans="1:7" s="90" customFormat="1">
      <c r="A295" s="25"/>
      <c r="B295" s="100"/>
      <c r="C295" s="162"/>
      <c r="D295" s="25"/>
      <c r="E295" s="25"/>
      <c r="F295" s="221"/>
      <c r="G295" s="295"/>
    </row>
    <row r="296" spans="1:7" s="90" customFormat="1" ht="15.6">
      <c r="A296" s="25"/>
      <c r="B296" s="164" t="s">
        <v>72</v>
      </c>
      <c r="C296" s="161"/>
      <c r="D296" s="16"/>
      <c r="E296" s="25"/>
      <c r="F296" s="335"/>
      <c r="G296" s="335">
        <f>SUM(F292:F295)</f>
        <v>-482882</v>
      </c>
    </row>
    <row r="297" spans="1:7" s="90" customFormat="1" ht="16.2" thickBot="1">
      <c r="A297" s="25"/>
      <c r="B297" s="164"/>
      <c r="C297" s="161"/>
      <c r="D297" s="16"/>
      <c r="E297" s="25"/>
      <c r="F297" s="335"/>
      <c r="G297" s="335"/>
    </row>
    <row r="298" spans="1:7" s="90" customFormat="1">
      <c r="A298" s="270" t="s">
        <v>156</v>
      </c>
      <c r="B298" s="297"/>
      <c r="C298" s="271"/>
      <c r="D298" s="272"/>
      <c r="E298" s="272"/>
      <c r="F298" s="298"/>
      <c r="G298" s="326"/>
    </row>
    <row r="299" spans="1:7" s="90" customFormat="1" ht="14.4" thickBot="1">
      <c r="A299" s="273" t="s">
        <v>3</v>
      </c>
      <c r="B299" s="322"/>
      <c r="C299" s="274">
        <f>+F343</f>
        <v>103952809</v>
      </c>
      <c r="D299" s="275"/>
      <c r="E299" s="275"/>
      <c r="F299" s="300"/>
      <c r="G299" s="303"/>
    </row>
    <row r="300" spans="1:7" s="90" customFormat="1">
      <c r="A300" s="342"/>
      <c r="B300" s="151"/>
      <c r="C300" s="144"/>
      <c r="D300" s="144"/>
      <c r="E300" s="144"/>
      <c r="F300" s="88"/>
      <c r="G300" s="343"/>
    </row>
    <row r="301" spans="1:7" s="337" customFormat="1">
      <c r="A301" s="144"/>
      <c r="B301" s="151"/>
      <c r="C301" s="144"/>
      <c r="D301" s="144"/>
      <c r="E301" s="144"/>
      <c r="F301" s="88"/>
      <c r="G301" s="174"/>
    </row>
    <row r="302" spans="1:7" s="337" customFormat="1" ht="17.399999999999999">
      <c r="A302" s="144"/>
      <c r="B302" s="153" t="s">
        <v>116</v>
      </c>
      <c r="C302" s="153"/>
      <c r="D302" s="56"/>
      <c r="E302" s="56"/>
      <c r="F302" s="58"/>
      <c r="G302" s="307"/>
    </row>
    <row r="303" spans="1:7" s="337" customFormat="1" ht="15.6">
      <c r="A303" s="146"/>
      <c r="B303" s="147"/>
      <c r="C303" s="146"/>
      <c r="D303" s="56"/>
      <c r="E303" s="56"/>
      <c r="F303" s="58"/>
      <c r="G303" s="307"/>
    </row>
    <row r="304" spans="1:7" s="337" customFormat="1" ht="15.6">
      <c r="A304" s="146"/>
      <c r="B304" s="147"/>
      <c r="C304" s="146"/>
      <c r="D304" s="56"/>
      <c r="E304" s="56"/>
      <c r="F304" s="128"/>
      <c r="G304" s="307"/>
    </row>
    <row r="305" spans="1:7" s="337" customFormat="1" ht="21">
      <c r="A305" s="149" t="s">
        <v>13</v>
      </c>
      <c r="B305" s="100"/>
      <c r="C305" s="144"/>
      <c r="D305" s="144"/>
      <c r="E305" s="157"/>
      <c r="F305" s="88"/>
      <c r="G305" s="307"/>
    </row>
    <row r="306" spans="1:7" s="337" customFormat="1" ht="15.6">
      <c r="A306" s="146"/>
      <c r="B306" s="171"/>
      <c r="C306" s="119"/>
      <c r="D306" s="124"/>
      <c r="E306" s="157"/>
      <c r="F306" s="88"/>
      <c r="G306" s="307"/>
    </row>
    <row r="307" spans="1:7" s="337" customFormat="1" hidden="1">
      <c r="A307" s="66"/>
      <c r="B307" s="100"/>
      <c r="C307" s="16"/>
      <c r="D307" s="147"/>
      <c r="E307" s="256"/>
      <c r="F307" s="88"/>
      <c r="G307" s="307"/>
    </row>
    <row r="308" spans="1:7" s="337" customFormat="1">
      <c r="A308" s="66"/>
      <c r="B308" s="100"/>
      <c r="C308" s="147"/>
      <c r="D308" s="147"/>
      <c r="E308" s="147"/>
      <c r="F308" s="88"/>
      <c r="G308" s="307"/>
    </row>
    <row r="309" spans="1:7" s="337" customFormat="1" ht="15.6">
      <c r="A309" s="100"/>
      <c r="B309" s="146" t="s">
        <v>2</v>
      </c>
      <c r="C309" s="56"/>
      <c r="D309" s="66"/>
      <c r="E309" s="66"/>
      <c r="F309" s="106"/>
      <c r="G309" s="335">
        <f>+F307</f>
        <v>0</v>
      </c>
    </row>
    <row r="310" spans="1:7" s="337" customFormat="1" ht="15.6">
      <c r="A310" s="154"/>
      <c r="B310" s="146"/>
      <c r="C310" s="56"/>
      <c r="D310" s="66"/>
      <c r="E310" s="66"/>
      <c r="F310" s="106"/>
      <c r="G310" s="294"/>
    </row>
    <row r="311" spans="1:7" s="337" customFormat="1" ht="16.2" thickBot="1">
      <c r="A311" s="154"/>
      <c r="B311" s="43"/>
      <c r="C311" s="43"/>
      <c r="D311" s="66"/>
      <c r="E311" s="66"/>
      <c r="F311" s="106"/>
      <c r="G311" s="294"/>
    </row>
    <row r="312" spans="1:7" s="337" customFormat="1">
      <c r="A312" s="270" t="s">
        <v>138</v>
      </c>
      <c r="B312" s="297"/>
      <c r="C312" s="271"/>
      <c r="D312" s="272"/>
      <c r="E312" s="272"/>
      <c r="F312" s="298"/>
      <c r="G312" s="326"/>
    </row>
    <row r="313" spans="1:7" s="337" customFormat="1" ht="14.4" thickBot="1">
      <c r="A313" s="273" t="s">
        <v>3</v>
      </c>
      <c r="B313" s="322"/>
      <c r="C313" s="274">
        <f>+F345</f>
        <v>115360989</v>
      </c>
      <c r="D313" s="275"/>
      <c r="E313" s="275"/>
      <c r="F313" s="300"/>
      <c r="G313" s="303"/>
    </row>
    <row r="314" spans="1:7" s="337" customFormat="1">
      <c r="A314" s="144"/>
      <c r="B314" s="151"/>
      <c r="C314" s="144"/>
      <c r="D314" s="144"/>
      <c r="E314" s="144"/>
      <c r="F314" s="106"/>
      <c r="G314" s="334"/>
    </row>
    <row r="315" spans="1:7" s="337" customFormat="1">
      <c r="A315" s="144"/>
      <c r="B315" s="151"/>
      <c r="C315" s="144"/>
      <c r="D315" s="144"/>
      <c r="E315" s="144"/>
      <c r="F315" s="106"/>
      <c r="G315" s="334"/>
    </row>
    <row r="316" spans="1:7" s="337" customFormat="1" ht="21">
      <c r="A316" s="149" t="s">
        <v>17</v>
      </c>
      <c r="B316" s="151"/>
      <c r="C316" s="144"/>
      <c r="D316" s="144"/>
      <c r="E316" s="144"/>
      <c r="F316" s="88" t="s">
        <v>12</v>
      </c>
      <c r="G316" s="334"/>
    </row>
    <row r="317" spans="1:7" s="337" customFormat="1">
      <c r="A317" s="124"/>
      <c r="B317" s="100"/>
      <c r="C317" s="124"/>
      <c r="D317" s="144"/>
      <c r="E317" s="157"/>
      <c r="F317" s="159"/>
      <c r="G317" s="338"/>
    </row>
    <row r="318" spans="1:7" s="337" customFormat="1">
      <c r="A318" s="124"/>
      <c r="B318" s="100"/>
      <c r="C318" s="124"/>
      <c r="D318" s="144"/>
      <c r="E318" s="157"/>
      <c r="F318" s="88"/>
      <c r="G318" s="307"/>
    </row>
    <row r="319" spans="1:7" s="337" customFormat="1" ht="15.6">
      <c r="A319" s="144"/>
      <c r="B319" s="164" t="s">
        <v>5</v>
      </c>
      <c r="C319" s="57"/>
      <c r="D319" s="57"/>
      <c r="E319" s="158"/>
      <c r="F319" s="106"/>
      <c r="G319" s="335">
        <f>SUM(G318:G318)</f>
        <v>0</v>
      </c>
    </row>
    <row r="320" spans="1:7" s="337" customFormat="1">
      <c r="A320" s="56"/>
      <c r="B320" s="56"/>
      <c r="C320" s="57"/>
      <c r="D320" s="57"/>
      <c r="E320" s="158"/>
      <c r="F320" s="160"/>
      <c r="G320" s="339"/>
    </row>
    <row r="321" spans="1:7" s="337" customFormat="1" ht="14.4" thickBot="1">
      <c r="A321" s="56"/>
      <c r="B321" s="56"/>
      <c r="C321" s="57"/>
      <c r="D321" s="57"/>
      <c r="E321" s="158"/>
      <c r="F321" s="160"/>
      <c r="G321" s="339"/>
    </row>
    <row r="322" spans="1:7" s="337" customFormat="1">
      <c r="A322" s="270" t="s">
        <v>137</v>
      </c>
      <c r="B322" s="297"/>
      <c r="C322" s="271"/>
      <c r="D322" s="272"/>
      <c r="E322" s="272"/>
      <c r="F322" s="298"/>
      <c r="G322" s="326"/>
    </row>
    <row r="323" spans="1:7" s="337" customFormat="1" ht="14.4" thickBot="1">
      <c r="A323" s="273" t="s">
        <v>3</v>
      </c>
      <c r="B323" s="322"/>
      <c r="C323" s="274">
        <f>+F345</f>
        <v>115360989</v>
      </c>
      <c r="D323" s="275"/>
      <c r="E323" s="275"/>
      <c r="F323" s="300"/>
      <c r="G323" s="303"/>
    </row>
    <row r="324" spans="1:7" s="337" customFormat="1">
      <c r="A324" s="56"/>
      <c r="B324" s="43"/>
      <c r="C324" s="66"/>
      <c r="D324" s="66"/>
      <c r="E324" s="102"/>
      <c r="F324" s="159"/>
      <c r="G324" s="338"/>
    </row>
    <row r="325" spans="1:7" s="337" customFormat="1">
      <c r="A325" s="346"/>
      <c r="B325" s="344"/>
      <c r="C325" s="348"/>
      <c r="D325" s="346"/>
      <c r="E325" s="346"/>
      <c r="F325" s="345"/>
      <c r="G325" s="347"/>
    </row>
    <row r="326" spans="1:7" s="143" customFormat="1">
      <c r="A326" s="346"/>
      <c r="B326" s="344"/>
      <c r="C326" s="348"/>
      <c r="D326" s="346"/>
      <c r="E326" s="346"/>
      <c r="F326" s="345"/>
      <c r="G326" s="347"/>
    </row>
    <row r="327" spans="1:7" s="143" customFormat="1">
      <c r="A327" s="346"/>
      <c r="B327" s="344"/>
      <c r="C327" s="348"/>
      <c r="D327" s="346"/>
      <c r="E327" s="346"/>
      <c r="F327" s="345"/>
      <c r="G327" s="347"/>
    </row>
    <row r="328" spans="1:7" s="143" customFormat="1">
      <c r="A328" s="346"/>
      <c r="B328" s="344"/>
      <c r="C328" s="348"/>
      <c r="D328" s="346"/>
      <c r="E328" s="346"/>
      <c r="F328" s="345"/>
      <c r="G328" s="347"/>
    </row>
    <row r="329" spans="1:7" s="143" customFormat="1">
      <c r="A329" s="346"/>
      <c r="B329" s="344"/>
      <c r="C329" s="348"/>
      <c r="D329" s="346"/>
      <c r="E329" s="346"/>
      <c r="F329" s="345"/>
      <c r="G329" s="347"/>
    </row>
    <row r="330" spans="1:7" s="143" customFormat="1">
      <c r="A330" s="346"/>
      <c r="B330" s="344"/>
      <c r="C330" s="348"/>
      <c r="D330" s="346"/>
      <c r="E330" s="346"/>
      <c r="F330" s="345"/>
      <c r="G330" s="347"/>
    </row>
    <row r="331" spans="1:7">
      <c r="A331" s="144"/>
      <c r="B331" s="151"/>
      <c r="C331" s="155"/>
      <c r="D331" s="144"/>
      <c r="E331" s="346"/>
      <c r="F331" s="345"/>
      <c r="G331" s="347"/>
    </row>
    <row r="332" spans="1:7">
      <c r="A332" s="144"/>
      <c r="B332" s="151"/>
      <c r="C332" s="155"/>
      <c r="D332" s="144"/>
      <c r="E332" s="346"/>
      <c r="F332" s="345"/>
      <c r="G332" s="347"/>
    </row>
    <row r="333" spans="1:7" ht="15.6">
      <c r="A333" s="144"/>
      <c r="B333" s="53"/>
      <c r="C333" s="138" t="s">
        <v>38</v>
      </c>
      <c r="D333" s="138" t="s">
        <v>44</v>
      </c>
      <c r="E333" s="138" t="s">
        <v>143</v>
      </c>
      <c r="F333" s="138" t="s">
        <v>113</v>
      </c>
      <c r="G333" s="349"/>
    </row>
    <row r="334" spans="1:7" ht="15.6">
      <c r="A334" s="52"/>
      <c r="B334" s="52"/>
      <c r="C334" s="112"/>
      <c r="D334" s="113"/>
      <c r="E334" s="112"/>
      <c r="F334" s="104"/>
      <c r="G334" s="350"/>
    </row>
    <row r="335" spans="1:7" ht="15.6">
      <c r="A335" s="52"/>
      <c r="B335" s="255" t="s">
        <v>22</v>
      </c>
      <c r="C335" s="252">
        <v>2137767945</v>
      </c>
      <c r="D335" s="252">
        <v>14894542</v>
      </c>
      <c r="E335" s="252">
        <v>-3216193</v>
      </c>
      <c r="F335" s="358">
        <f>+C335+D335+E335</f>
        <v>2149446294</v>
      </c>
      <c r="G335" s="351"/>
    </row>
    <row r="336" spans="1:7" ht="15.6">
      <c r="A336" s="52"/>
      <c r="B336" s="254"/>
      <c r="C336" s="253"/>
      <c r="D336" s="132"/>
      <c r="E336" s="362"/>
      <c r="F336" s="359"/>
      <c r="G336" s="354"/>
    </row>
    <row r="337" spans="1:9" s="26" customFormat="1" ht="15.6">
      <c r="A337" s="52"/>
      <c r="B337" s="254" t="s">
        <v>23</v>
      </c>
      <c r="C337" s="253">
        <v>245242000</v>
      </c>
      <c r="D337" s="253">
        <v>1240652</v>
      </c>
      <c r="E337" s="356">
        <v>500000</v>
      </c>
      <c r="F337" s="357">
        <f>+C337+D337+E337</f>
        <v>246982652</v>
      </c>
      <c r="G337" s="354"/>
    </row>
    <row r="338" spans="1:9" s="26" customFormat="1" ht="15.6">
      <c r="A338" s="52"/>
      <c r="B338" s="254"/>
      <c r="C338" s="254"/>
      <c r="D338" s="253"/>
      <c r="E338" s="356"/>
      <c r="F338" s="360"/>
      <c r="G338" s="354"/>
    </row>
    <row r="339" spans="1:9" s="26" customFormat="1" ht="15.6">
      <c r="A339" s="52"/>
      <c r="B339" s="254" t="s">
        <v>24</v>
      </c>
      <c r="C339" s="253">
        <v>345142000</v>
      </c>
      <c r="D339" s="253">
        <v>191925</v>
      </c>
      <c r="E339" s="356">
        <v>-2674393</v>
      </c>
      <c r="F339" s="357">
        <f>+C339+D339+E339</f>
        <v>342659532</v>
      </c>
      <c r="G339" s="354"/>
    </row>
    <row r="340" spans="1:9" s="26" customFormat="1" ht="15">
      <c r="A340" s="51"/>
      <c r="B340" s="254"/>
      <c r="C340" s="254"/>
      <c r="D340" s="253"/>
      <c r="E340" s="356"/>
      <c r="F340" s="360"/>
      <c r="G340" s="354"/>
    </row>
    <row r="341" spans="1:9" ht="15">
      <c r="A341" s="51"/>
      <c r="B341" s="254" t="s">
        <v>25</v>
      </c>
      <c r="C341" s="253">
        <v>65786000</v>
      </c>
      <c r="D341" s="253">
        <v>288444</v>
      </c>
      <c r="E341" s="356">
        <v>2500000</v>
      </c>
      <c r="F341" s="357">
        <f>+C341+D341+E341</f>
        <v>68574444</v>
      </c>
      <c r="G341" s="354"/>
    </row>
    <row r="342" spans="1:9" ht="13.2">
      <c r="A342" s="90"/>
      <c r="B342" s="254"/>
      <c r="C342" s="254"/>
      <c r="D342" s="253"/>
      <c r="E342" s="356"/>
      <c r="F342" s="360"/>
      <c r="G342" s="354"/>
    </row>
    <row r="343" spans="1:9" ht="13.5" customHeight="1">
      <c r="A343" s="90"/>
      <c r="B343" s="254" t="s">
        <v>26</v>
      </c>
      <c r="C343" s="253">
        <v>97817000</v>
      </c>
      <c r="D343" s="253">
        <v>6618691</v>
      </c>
      <c r="E343" s="356">
        <v>-482882</v>
      </c>
      <c r="F343" s="357">
        <f>+C343+D343+E343</f>
        <v>103952809</v>
      </c>
      <c r="G343" s="354"/>
    </row>
    <row r="344" spans="1:9" ht="11.25" customHeight="1">
      <c r="A344" s="90"/>
      <c r="B344" s="254"/>
      <c r="C344" s="253"/>
      <c r="D344" s="253"/>
      <c r="E344" s="356"/>
      <c r="F344" s="360"/>
      <c r="G344" s="354"/>
    </row>
    <row r="345" spans="1:9" ht="17.25" customHeight="1">
      <c r="A345" s="90"/>
      <c r="B345" s="254" t="s">
        <v>111</v>
      </c>
      <c r="C345" s="253">
        <v>115112000</v>
      </c>
      <c r="D345" s="253">
        <v>248989</v>
      </c>
      <c r="E345" s="356">
        <v>0</v>
      </c>
      <c r="F345" s="357">
        <f>+C345+D345+E345</f>
        <v>115360989</v>
      </c>
      <c r="G345" s="354"/>
    </row>
    <row r="346" spans="1:9" thickBot="1">
      <c r="A346" s="90"/>
      <c r="B346" s="132"/>
      <c r="C346" s="131"/>
      <c r="D346" s="131"/>
      <c r="E346" s="356"/>
      <c r="F346" s="361"/>
      <c r="G346" s="355"/>
    </row>
    <row r="347" spans="1:9" thickBot="1">
      <c r="A347" s="90"/>
      <c r="B347" s="137" t="s">
        <v>36</v>
      </c>
      <c r="C347" s="130">
        <f>SUM(C335:C346)</f>
        <v>3006866945</v>
      </c>
      <c r="D347" s="130">
        <f>SUM(D335:D346)</f>
        <v>23483243</v>
      </c>
      <c r="E347" s="130">
        <f>SUM(E335:E346)</f>
        <v>-3373468</v>
      </c>
      <c r="F347" s="130">
        <f>+C347+D347+E347</f>
        <v>3026976720</v>
      </c>
      <c r="G347" s="352"/>
    </row>
    <row r="348" spans="1:9" s="90" customFormat="1" ht="13.2">
      <c r="B348" s="257"/>
      <c r="C348" s="253"/>
      <c r="D348" s="253"/>
      <c r="E348" s="253"/>
      <c r="F348" s="258"/>
      <c r="G348" s="317"/>
    </row>
    <row r="349" spans="1:9" s="90" customFormat="1" ht="13.2">
      <c r="B349" s="257"/>
      <c r="C349" s="253"/>
      <c r="D349" s="253"/>
      <c r="E349" s="253"/>
      <c r="F349" s="258"/>
      <c r="G349" s="317"/>
      <c r="I349" s="363">
        <f>F17</f>
        <v>0</v>
      </c>
    </row>
    <row r="350" spans="1:9" s="90" customFormat="1" ht="14.4" thickBot="1">
      <c r="F350" s="55"/>
      <c r="G350" s="318"/>
    </row>
    <row r="351" spans="1:9" s="90" customFormat="1" thickBot="1">
      <c r="B351" s="266" t="s">
        <v>110</v>
      </c>
      <c r="C351" s="259"/>
      <c r="D351" s="259"/>
      <c r="E351" s="259"/>
      <c r="F351" s="260"/>
      <c r="G351" s="319"/>
    </row>
    <row r="352" spans="1:9" s="90" customFormat="1" ht="13.2">
      <c r="B352" s="261"/>
      <c r="C352" s="262"/>
      <c r="D352" s="261"/>
      <c r="E352" s="261"/>
      <c r="F352" s="263"/>
      <c r="G352" s="320"/>
    </row>
    <row r="353" spans="2:7" s="90" customFormat="1" ht="13.2">
      <c r="B353" s="261" t="s">
        <v>37</v>
      </c>
      <c r="C353" s="262">
        <v>240162000</v>
      </c>
      <c r="D353" s="262">
        <v>0</v>
      </c>
      <c r="E353" s="262">
        <v>500000</v>
      </c>
      <c r="F353" s="263">
        <f>+C353+D353+E353</f>
        <v>240662000</v>
      </c>
      <c r="G353" s="320"/>
    </row>
    <row r="354" spans="2:7" s="90" customFormat="1" ht="13.2">
      <c r="B354" s="261" t="s">
        <v>24</v>
      </c>
      <c r="C354" s="262">
        <v>327880000</v>
      </c>
      <c r="D354" s="262">
        <v>0</v>
      </c>
      <c r="E354" s="262">
        <v>-2674393</v>
      </c>
      <c r="F354" s="263">
        <f t="shared" ref="F354:F358" si="0">+C354+D354+E354</f>
        <v>325205607</v>
      </c>
      <c r="G354" s="320"/>
    </row>
    <row r="355" spans="2:7" s="90" customFormat="1" ht="13.2">
      <c r="B355" s="261" t="s">
        <v>25</v>
      </c>
      <c r="C355" s="262">
        <v>62786000</v>
      </c>
      <c r="D355" s="262">
        <v>0</v>
      </c>
      <c r="E355" s="262">
        <v>2500000</v>
      </c>
      <c r="F355" s="263">
        <f t="shared" si="0"/>
        <v>65286000</v>
      </c>
      <c r="G355" s="320"/>
    </row>
    <row r="356" spans="2:7" s="90" customFormat="1" ht="13.2">
      <c r="B356" s="261" t="s">
        <v>26</v>
      </c>
      <c r="C356" s="262">
        <v>64785000</v>
      </c>
      <c r="D356" s="262">
        <v>0</v>
      </c>
      <c r="E356" s="262">
        <v>-482882</v>
      </c>
      <c r="F356" s="263">
        <f t="shared" si="0"/>
        <v>64302118</v>
      </c>
      <c r="G356" s="320"/>
    </row>
    <row r="357" spans="2:7" s="90" customFormat="1" ht="13.2">
      <c r="B357" s="261" t="s">
        <v>111</v>
      </c>
      <c r="C357" s="262">
        <v>111112000</v>
      </c>
      <c r="D357" s="262">
        <v>0</v>
      </c>
      <c r="E357" s="262">
        <v>0</v>
      </c>
      <c r="F357" s="263">
        <f t="shared" si="0"/>
        <v>111112000</v>
      </c>
      <c r="G357" s="320"/>
    </row>
    <row r="358" spans="2:7" s="90" customFormat="1" thickBot="1">
      <c r="B358" s="261"/>
      <c r="C358" s="262"/>
      <c r="D358" s="261"/>
      <c r="E358" s="262"/>
      <c r="F358" s="263">
        <f t="shared" si="0"/>
        <v>0</v>
      </c>
      <c r="G358" s="320"/>
    </row>
    <row r="359" spans="2:7" s="90" customFormat="1" thickBot="1">
      <c r="B359" s="267"/>
      <c r="C359" s="259">
        <f>SUM(C353:C358)</f>
        <v>806725000</v>
      </c>
      <c r="D359" s="259">
        <f>SUM(D353:D358)</f>
        <v>0</v>
      </c>
      <c r="E359" s="264">
        <f>SUM(E353:E358)</f>
        <v>-157275</v>
      </c>
      <c r="F359" s="364">
        <f>SUM(F353:F358)</f>
        <v>806567725</v>
      </c>
      <c r="G359" s="365"/>
    </row>
    <row r="360" spans="2:7" s="90" customFormat="1" thickBot="1">
      <c r="B360" s="132"/>
      <c r="C360" s="131"/>
      <c r="D360" s="132"/>
      <c r="E360" s="132"/>
      <c r="F360" s="366"/>
      <c r="G360" s="367"/>
    </row>
    <row r="361" spans="2:7" s="90" customFormat="1" thickBot="1">
      <c r="B361" s="268" t="s">
        <v>112</v>
      </c>
      <c r="C361" s="269">
        <f>C347-C359</f>
        <v>2200141945</v>
      </c>
      <c r="D361" s="269"/>
      <c r="E361" s="269"/>
      <c r="F361" s="269">
        <f>F347-F359</f>
        <v>2220408995</v>
      </c>
      <c r="G361" s="368"/>
    </row>
    <row r="362" spans="2:7" s="90" customFormat="1" thickBot="1">
      <c r="C362" s="369"/>
      <c r="D362" s="132"/>
      <c r="E362" s="132"/>
      <c r="F362" s="366"/>
      <c r="G362" s="367"/>
    </row>
    <row r="363" spans="2:7" s="90" customFormat="1" thickBot="1">
      <c r="B363" s="139" t="s">
        <v>55</v>
      </c>
      <c r="C363" s="265">
        <v>76098000</v>
      </c>
      <c r="D363" s="251">
        <v>-20467699</v>
      </c>
      <c r="E363" s="251">
        <v>-4227078</v>
      </c>
      <c r="F363" s="251">
        <f>+C363+D363+E363</f>
        <v>51403223</v>
      </c>
      <c r="G363" s="370"/>
    </row>
    <row r="364" spans="2:7" s="90" customFormat="1">
      <c r="F364" s="55"/>
      <c r="G364" s="318"/>
    </row>
    <row r="365" spans="2:7" s="90" customFormat="1">
      <c r="F365" s="55"/>
      <c r="G365" s="318"/>
    </row>
    <row r="366" spans="2:7" s="90" customFormat="1">
      <c r="F366" s="55"/>
      <c r="G366" s="318"/>
    </row>
    <row r="367" spans="2:7" s="90" customFormat="1">
      <c r="F367" s="55"/>
      <c r="G367" s="318"/>
    </row>
    <row r="368" spans="2:7" s="90" customFormat="1">
      <c r="F368" s="55"/>
      <c r="G368" s="318"/>
    </row>
    <row r="369" spans="6:7" s="90" customFormat="1">
      <c r="F369" s="55"/>
      <c r="G369" s="318"/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4" fitToHeight="5" orientation="portrait" useFirstPageNumber="1" r:id="rId1"/>
  <headerFooter alignWithMargins="0">
    <oddFooter>&amp;C&amp;10Oldal &amp;P</oddFooter>
  </headerFooter>
  <rowBreaks count="3" manualBreakCount="3">
    <brk id="53" min="1" max="6" man="1"/>
    <brk id="240" min="1" max="6" man="1"/>
    <brk id="300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Y175"/>
  <sheetViews>
    <sheetView view="pageBreakPreview" zoomScale="90" zoomScaleNormal="100" zoomScaleSheetLayoutView="90" workbookViewId="0">
      <selection activeCell="F16" sqref="F16"/>
    </sheetView>
  </sheetViews>
  <sheetFormatPr defaultColWidth="11.5546875" defaultRowHeight="13.8"/>
  <cols>
    <col min="1" max="1" width="10.88671875" style="7" customWidth="1"/>
    <col min="2" max="2" width="18" style="7" customWidth="1"/>
    <col min="3" max="4" width="14.109375" style="7" customWidth="1"/>
    <col min="5" max="5" width="13.44140625" style="7" customWidth="1"/>
    <col min="6" max="6" width="17.88671875" style="55" customWidth="1"/>
    <col min="7" max="7" width="15.88671875" style="26" customWidth="1"/>
    <col min="8" max="8" width="8.33203125" style="26" hidden="1" customWidth="1"/>
    <col min="9" max="9" width="11" style="7" hidden="1" customWidth="1"/>
    <col min="10" max="10" width="11.88671875" style="7" hidden="1" customWidth="1"/>
    <col min="11" max="11" width="14" style="7" hidden="1" customWidth="1"/>
    <col min="12" max="12" width="7.5546875" style="7" hidden="1" customWidth="1"/>
    <col min="13" max="14" width="7.44140625" style="7" hidden="1" customWidth="1"/>
    <col min="15" max="15" width="8" style="7" hidden="1" customWidth="1"/>
    <col min="16" max="16" width="9.88671875" style="7" hidden="1" customWidth="1"/>
    <col min="17" max="17" width="11" style="7" hidden="1" customWidth="1"/>
    <col min="18" max="18" width="11.6640625" style="7" customWidth="1"/>
    <col min="19" max="19" width="15.33203125" style="7" customWidth="1"/>
    <col min="20" max="20" width="11.33203125" style="7" customWidth="1"/>
    <col min="21" max="23" width="12.5546875" style="7" customWidth="1"/>
    <col min="24" max="24" width="10.88671875" style="7" customWidth="1"/>
    <col min="25" max="16384" width="11.5546875" style="7"/>
  </cols>
  <sheetData>
    <row r="1" spans="1:20">
      <c r="A1" s="5"/>
      <c r="B1" s="5"/>
      <c r="C1" s="5" t="s">
        <v>15</v>
      </c>
      <c r="D1" s="5"/>
      <c r="E1" s="5"/>
      <c r="F1" s="28"/>
      <c r="G1" s="83"/>
      <c r="H1" s="6"/>
    </row>
    <row r="2" spans="1:20">
      <c r="A2" s="5"/>
      <c r="B2" s="5"/>
      <c r="C2" s="5" t="s">
        <v>107</v>
      </c>
      <c r="D2" s="5"/>
      <c r="E2" s="5"/>
      <c r="F2" s="28"/>
      <c r="G2" s="83"/>
      <c r="H2" s="6"/>
    </row>
    <row r="3" spans="1:20" ht="14.4" thickBot="1">
      <c r="A3" s="5" t="s">
        <v>97</v>
      </c>
      <c r="B3" s="5"/>
      <c r="C3" s="5"/>
      <c r="D3" s="5"/>
      <c r="E3" s="5"/>
      <c r="F3" s="28"/>
      <c r="G3" s="83"/>
      <c r="H3" s="6"/>
      <c r="R3" s="18" t="s">
        <v>20</v>
      </c>
      <c r="S3" s="18"/>
      <c r="T3" s="18"/>
    </row>
    <row r="4" spans="1:20" ht="14.1" customHeight="1">
      <c r="A4" s="5"/>
      <c r="B4" s="5"/>
      <c r="C4" s="5"/>
      <c r="D4" s="5" t="s">
        <v>92</v>
      </c>
      <c r="E4" s="5"/>
      <c r="F4" s="28"/>
      <c r="G4" s="83"/>
      <c r="H4" s="39"/>
      <c r="I4" s="40"/>
      <c r="J4" s="40"/>
      <c r="K4" s="40"/>
      <c r="L4" s="40"/>
      <c r="M4" s="40" t="s">
        <v>0</v>
      </c>
      <c r="N4" s="40"/>
      <c r="O4" s="40"/>
      <c r="P4" s="41" t="s">
        <v>10</v>
      </c>
      <c r="Q4" s="41" t="s">
        <v>8</v>
      </c>
    </row>
    <row r="5" spans="1:20" ht="14.1" customHeight="1">
      <c r="A5" s="84"/>
      <c r="B5" s="5"/>
      <c r="C5" s="5"/>
      <c r="D5" s="5"/>
      <c r="E5" s="5"/>
      <c r="F5" s="62" t="s">
        <v>32</v>
      </c>
      <c r="G5" s="78"/>
      <c r="H5" s="6"/>
      <c r="I5" s="13"/>
      <c r="J5" s="13"/>
      <c r="K5" s="13"/>
      <c r="L5" s="13"/>
      <c r="M5" s="13"/>
      <c r="N5" s="13"/>
      <c r="O5" s="13"/>
      <c r="P5" s="30"/>
      <c r="Q5" s="30"/>
    </row>
    <row r="6" spans="1:20" ht="7.5" customHeight="1">
      <c r="A6" s="85"/>
      <c r="B6" s="37"/>
      <c r="C6" s="50"/>
      <c r="D6" s="8"/>
      <c r="E6" s="8"/>
      <c r="F6" s="3"/>
      <c r="G6" s="72"/>
      <c r="H6" s="6"/>
      <c r="I6" s="13"/>
      <c r="J6" s="13"/>
      <c r="K6" s="13"/>
      <c r="L6" s="13"/>
      <c r="M6" s="13"/>
      <c r="N6" s="13"/>
      <c r="O6" s="13"/>
      <c r="P6" s="30"/>
      <c r="Q6" s="30"/>
    </row>
    <row r="7" spans="1:20" ht="17.25" customHeight="1">
      <c r="A7" s="108" t="s">
        <v>13</v>
      </c>
      <c r="B7" s="37"/>
      <c r="C7" s="50"/>
      <c r="D7" s="8"/>
      <c r="E7" s="8"/>
      <c r="F7" s="148"/>
      <c r="G7" s="72"/>
      <c r="H7" s="6"/>
      <c r="I7" s="13"/>
      <c r="J7" s="13"/>
      <c r="K7" s="13"/>
      <c r="L7" s="13"/>
      <c r="M7" s="13"/>
      <c r="N7" s="13"/>
      <c r="O7" s="13"/>
      <c r="P7" s="30"/>
      <c r="Q7" s="30"/>
      <c r="R7" s="90" t="s">
        <v>9</v>
      </c>
      <c r="S7" s="90" t="s">
        <v>39</v>
      </c>
      <c r="T7" s="90" t="s">
        <v>40</v>
      </c>
    </row>
    <row r="8" spans="1:20" ht="12.75" customHeight="1">
      <c r="A8" s="71"/>
      <c r="B8" s="9"/>
      <c r="C8" s="10"/>
      <c r="D8" s="8"/>
      <c r="E8" s="8"/>
      <c r="F8" s="58"/>
      <c r="G8" s="68"/>
      <c r="H8" s="6"/>
      <c r="I8" s="13"/>
      <c r="J8" s="13"/>
      <c r="K8" s="13"/>
      <c r="L8" s="13"/>
      <c r="M8" s="13"/>
      <c r="N8" s="13"/>
      <c r="O8" s="13"/>
      <c r="P8" s="30"/>
      <c r="Q8" s="30"/>
      <c r="T8" s="63"/>
    </row>
    <row r="9" spans="1:20" ht="11.25" customHeight="1">
      <c r="A9" s="71" t="s">
        <v>31</v>
      </c>
      <c r="B9" s="9"/>
      <c r="C9" s="10"/>
      <c r="D9" s="8"/>
      <c r="E9" s="8"/>
      <c r="F9" s="58"/>
      <c r="G9" s="68"/>
      <c r="H9" s="6"/>
      <c r="I9" s="13"/>
      <c r="J9" s="13"/>
      <c r="K9" s="13"/>
      <c r="L9" s="13"/>
      <c r="M9" s="13"/>
      <c r="N9" s="13"/>
      <c r="O9" s="13"/>
      <c r="P9" s="30"/>
      <c r="Q9" s="30"/>
      <c r="R9" s="13"/>
      <c r="S9" s="66"/>
      <c r="T9" s="101"/>
    </row>
    <row r="10" spans="1:20" ht="14.1" customHeight="1">
      <c r="A10" s="25"/>
      <c r="B10" s="11"/>
      <c r="C10" s="10"/>
      <c r="D10" s="8"/>
      <c r="E10" s="8"/>
      <c r="F10" s="220"/>
      <c r="G10" s="68"/>
      <c r="H10" s="6"/>
      <c r="I10" s="13"/>
      <c r="J10" s="13"/>
      <c r="K10" s="12"/>
      <c r="L10" s="13"/>
      <c r="M10" s="13"/>
      <c r="N10" s="13"/>
      <c r="O10" s="13"/>
      <c r="P10" s="30">
        <v>100</v>
      </c>
      <c r="Q10" s="30">
        <v>8419019</v>
      </c>
      <c r="R10" s="176"/>
      <c r="S10" s="184"/>
      <c r="T10" s="185"/>
    </row>
    <row r="11" spans="1:20" ht="14.1" customHeight="1">
      <c r="A11" s="25"/>
      <c r="B11" s="11" t="s">
        <v>98</v>
      </c>
      <c r="C11" s="10"/>
      <c r="D11" s="27"/>
      <c r="E11" s="8"/>
      <c r="F11" s="220">
        <v>108477</v>
      </c>
      <c r="G11" s="68"/>
      <c r="H11" s="6"/>
      <c r="I11" s="13"/>
      <c r="J11" s="13"/>
      <c r="K11" s="14"/>
      <c r="L11" s="13"/>
      <c r="M11" s="13"/>
      <c r="N11" s="13"/>
      <c r="O11" s="13"/>
      <c r="P11" s="30"/>
      <c r="Q11" s="30"/>
      <c r="R11" s="179"/>
      <c r="S11" s="178"/>
      <c r="T11" s="186"/>
    </row>
    <row r="12" spans="1:20" ht="14.1" customHeight="1">
      <c r="A12" s="25"/>
      <c r="B12" s="11" t="s">
        <v>99</v>
      </c>
      <c r="C12" s="10"/>
      <c r="D12" s="27"/>
      <c r="E12" s="8"/>
      <c r="F12" s="220">
        <v>58001</v>
      </c>
      <c r="G12" s="68"/>
      <c r="H12" s="6"/>
      <c r="I12" s="13"/>
      <c r="J12" s="13"/>
      <c r="K12" s="14"/>
      <c r="L12" s="13"/>
      <c r="M12" s="13"/>
      <c r="N12" s="13"/>
      <c r="O12" s="13"/>
      <c r="P12" s="30"/>
      <c r="Q12" s="30"/>
      <c r="R12" s="179"/>
      <c r="S12" s="178"/>
      <c r="T12" s="186"/>
    </row>
    <row r="13" spans="1:20" ht="14.1" customHeight="1">
      <c r="A13" s="25"/>
      <c r="B13" s="11" t="s">
        <v>100</v>
      </c>
      <c r="C13" s="10"/>
      <c r="D13" s="27"/>
      <c r="E13" s="8"/>
      <c r="F13" s="220">
        <v>573600</v>
      </c>
      <c r="G13" s="68"/>
      <c r="H13" s="6"/>
      <c r="I13" s="13"/>
      <c r="J13" s="13"/>
      <c r="K13" s="14"/>
      <c r="L13" s="13"/>
      <c r="M13" s="13"/>
      <c r="N13" s="13"/>
      <c r="O13" s="13"/>
      <c r="P13" s="30"/>
      <c r="Q13" s="30"/>
      <c r="R13" s="179"/>
      <c r="S13" s="178"/>
      <c r="T13" s="186"/>
    </row>
    <row r="14" spans="1:20" ht="14.1" customHeight="1">
      <c r="A14" s="25"/>
      <c r="B14" s="11" t="s">
        <v>101</v>
      </c>
      <c r="C14" s="10"/>
      <c r="D14" s="27"/>
      <c r="E14" s="8"/>
      <c r="F14" s="220">
        <v>1152025</v>
      </c>
      <c r="G14" s="68"/>
      <c r="H14" s="6"/>
      <c r="I14" s="13"/>
      <c r="J14" s="13"/>
      <c r="K14" s="14"/>
      <c r="L14" s="13"/>
      <c r="M14" s="13"/>
      <c r="N14" s="13"/>
      <c r="O14" s="13"/>
      <c r="P14" s="30"/>
      <c r="Q14" s="30"/>
      <c r="R14" s="179"/>
      <c r="S14" s="178"/>
      <c r="T14" s="186"/>
    </row>
    <row r="15" spans="1:20" ht="14.1" customHeight="1">
      <c r="A15" s="25"/>
      <c r="B15" s="11"/>
      <c r="C15" s="10"/>
      <c r="D15" s="27"/>
      <c r="E15" s="8"/>
      <c r="F15" s="220"/>
      <c r="G15" s="68"/>
      <c r="H15" s="6"/>
      <c r="I15" s="13"/>
      <c r="J15" s="13"/>
      <c r="K15" s="14"/>
      <c r="L15" s="13"/>
      <c r="M15" s="13"/>
      <c r="N15" s="13"/>
      <c r="O15" s="13"/>
      <c r="P15" s="30"/>
      <c r="Q15" s="30"/>
      <c r="R15" s="179"/>
      <c r="S15" s="178"/>
      <c r="T15" s="186"/>
    </row>
    <row r="16" spans="1:20" ht="14.1" customHeight="1">
      <c r="A16" s="25"/>
      <c r="B16" s="11"/>
      <c r="C16" s="10"/>
      <c r="D16" s="27"/>
      <c r="E16" s="8"/>
      <c r="F16" s="220"/>
      <c r="G16" s="68"/>
      <c r="H16" s="6"/>
      <c r="I16" s="13"/>
      <c r="J16" s="13"/>
      <c r="K16" s="14"/>
      <c r="L16" s="13"/>
      <c r="M16" s="13"/>
      <c r="N16" s="13"/>
      <c r="O16" s="13"/>
      <c r="P16" s="30"/>
      <c r="Q16" s="30"/>
      <c r="R16" s="179"/>
      <c r="S16" s="178"/>
      <c r="T16" s="186"/>
    </row>
    <row r="17" spans="1:20" ht="14.1" customHeight="1">
      <c r="A17" s="25"/>
      <c r="B17" s="11"/>
      <c r="C17" s="10"/>
      <c r="D17" s="27"/>
      <c r="E17" s="8"/>
      <c r="F17" s="220"/>
      <c r="G17" s="68"/>
      <c r="H17" s="6"/>
      <c r="I17" s="13"/>
      <c r="J17" s="13"/>
      <c r="K17" s="14"/>
      <c r="L17" s="13"/>
      <c r="M17" s="13"/>
      <c r="N17" s="13"/>
      <c r="O17" s="13"/>
      <c r="P17" s="30"/>
      <c r="Q17" s="30"/>
      <c r="R17" s="179"/>
      <c r="S17" s="178"/>
      <c r="T17" s="186"/>
    </row>
    <row r="18" spans="1:20" ht="14.1" customHeight="1">
      <c r="A18" s="25"/>
      <c r="B18" s="11"/>
      <c r="C18" s="10"/>
      <c r="D18" s="27"/>
      <c r="E18" s="8"/>
      <c r="F18" s="220"/>
      <c r="G18" s="68"/>
      <c r="H18" s="6"/>
      <c r="I18" s="13"/>
      <c r="J18" s="13"/>
      <c r="K18" s="14"/>
      <c r="L18" s="13"/>
      <c r="M18" s="13"/>
      <c r="N18" s="13"/>
      <c r="O18" s="13"/>
      <c r="P18" s="30"/>
      <c r="Q18" s="30"/>
      <c r="R18" s="179"/>
      <c r="S18" s="178"/>
      <c r="T18" s="186"/>
    </row>
    <row r="19" spans="1:20" ht="14.1" customHeight="1">
      <c r="A19" s="25"/>
      <c r="B19" s="11"/>
      <c r="C19" s="10"/>
      <c r="D19" s="27"/>
      <c r="E19" s="8"/>
      <c r="F19" s="220"/>
      <c r="G19" s="68"/>
      <c r="H19" s="6"/>
      <c r="I19" s="13"/>
      <c r="J19" s="13"/>
      <c r="K19" s="14"/>
      <c r="L19" s="13"/>
      <c r="M19" s="13"/>
      <c r="N19" s="13"/>
      <c r="O19" s="13"/>
      <c r="P19" s="30"/>
      <c r="Q19" s="30"/>
      <c r="R19" s="180"/>
      <c r="S19" s="178"/>
      <c r="T19" s="187"/>
    </row>
    <row r="20" spans="1:20" ht="14.1" customHeight="1">
      <c r="A20" s="25"/>
      <c r="B20" s="65" t="s">
        <v>2</v>
      </c>
      <c r="C20" s="65"/>
      <c r="D20" s="57"/>
      <c r="E20" s="66"/>
      <c r="F20" s="226">
        <f>SUM(F10:F19)</f>
        <v>1892103</v>
      </c>
      <c r="G20" s="81"/>
      <c r="H20" s="6"/>
      <c r="I20" s="13"/>
      <c r="J20" s="13"/>
      <c r="K20" s="14"/>
      <c r="L20" s="13"/>
      <c r="M20" s="13"/>
      <c r="N20" s="13"/>
      <c r="O20" s="13"/>
      <c r="P20" s="30"/>
      <c r="Q20" s="30"/>
      <c r="R20" s="181"/>
      <c r="S20" s="246"/>
      <c r="T20" s="182"/>
    </row>
    <row r="21" spans="1:20" ht="14.1" customHeight="1">
      <c r="A21" s="67"/>
      <c r="B21" s="4"/>
      <c r="C21" s="15"/>
      <c r="D21" s="16"/>
      <c r="E21" s="16"/>
      <c r="F21" s="70"/>
      <c r="G21" s="68"/>
      <c r="H21" s="6"/>
      <c r="I21" s="13"/>
      <c r="J21" s="13"/>
      <c r="K21" s="13"/>
      <c r="L21" s="13"/>
      <c r="M21" s="13"/>
      <c r="N21" s="13"/>
      <c r="O21" s="13"/>
      <c r="P21" s="30"/>
      <c r="Q21" s="30"/>
      <c r="R21" s="66"/>
      <c r="S21" s="13"/>
      <c r="T21" s="101"/>
    </row>
    <row r="22" spans="1:20" s="18" customFormat="1">
      <c r="A22" s="188" t="s">
        <v>108</v>
      </c>
      <c r="B22" s="189"/>
      <c r="C22" s="190"/>
      <c r="D22" s="191"/>
      <c r="E22" s="191"/>
      <c r="F22" s="192"/>
      <c r="G22" s="193"/>
      <c r="H22" s="17"/>
      <c r="I22" s="43"/>
      <c r="J22" s="43"/>
      <c r="K22" s="43"/>
      <c r="L22" s="43"/>
      <c r="M22" s="43"/>
      <c r="N22" s="43"/>
      <c r="O22" s="43"/>
      <c r="P22" s="31"/>
      <c r="Q22" s="31"/>
      <c r="R22" s="66"/>
      <c r="S22" s="66"/>
      <c r="T22" s="102"/>
    </row>
    <row r="23" spans="1:20" s="18" customFormat="1">
      <c r="A23" s="194" t="s">
        <v>30</v>
      </c>
      <c r="B23" s="195"/>
      <c r="C23" s="196">
        <v>4071103</v>
      </c>
      <c r="D23" s="197"/>
      <c r="E23" s="197"/>
      <c r="F23" s="198"/>
      <c r="G23" s="199"/>
      <c r="H23" s="17"/>
      <c r="I23" s="43"/>
      <c r="J23" s="43"/>
      <c r="K23" s="43"/>
      <c r="L23" s="43"/>
      <c r="M23" s="43"/>
      <c r="N23" s="43"/>
      <c r="O23" s="43"/>
      <c r="P23" s="31"/>
      <c r="Q23" s="31"/>
      <c r="R23" s="43"/>
      <c r="S23" s="43"/>
      <c r="T23" s="103"/>
    </row>
    <row r="24" spans="1:20" s="18" customFormat="1">
      <c r="A24" s="16"/>
      <c r="B24" s="4"/>
      <c r="C24" s="15"/>
      <c r="D24" s="16"/>
      <c r="E24" s="16"/>
      <c r="F24" s="70"/>
      <c r="G24" s="62"/>
      <c r="H24" s="17"/>
      <c r="I24" s="43"/>
      <c r="J24" s="43"/>
      <c r="K24" s="43"/>
      <c r="L24" s="43"/>
      <c r="M24" s="43"/>
      <c r="N24" s="43"/>
      <c r="O24" s="43"/>
      <c r="P24" s="31"/>
      <c r="Q24" s="31"/>
      <c r="R24" s="43"/>
      <c r="S24" s="43"/>
      <c r="T24" s="103"/>
    </row>
    <row r="25" spans="1:20" s="18" customFormat="1" ht="21">
      <c r="A25" s="108" t="s">
        <v>17</v>
      </c>
      <c r="B25" s="4"/>
      <c r="C25" s="15"/>
      <c r="D25" s="16"/>
      <c r="E25" s="16"/>
      <c r="F25" s="106"/>
      <c r="G25" s="62"/>
      <c r="H25" s="17"/>
      <c r="I25" s="43"/>
      <c r="J25" s="43"/>
      <c r="K25" s="43"/>
      <c r="L25" s="43"/>
      <c r="M25" s="43"/>
      <c r="N25" s="43"/>
      <c r="O25" s="43"/>
      <c r="P25" s="31"/>
      <c r="Q25" s="31"/>
      <c r="R25" s="43"/>
      <c r="S25" s="43"/>
      <c r="T25" s="103"/>
    </row>
    <row r="26" spans="1:20" s="18" customFormat="1" ht="15" customHeight="1">
      <c r="A26" s="108"/>
      <c r="B26" s="4"/>
      <c r="C26" s="15"/>
      <c r="D26" s="16"/>
      <c r="E26" s="16"/>
      <c r="F26" s="106"/>
      <c r="G26" s="62"/>
      <c r="H26" s="17"/>
      <c r="I26" s="43"/>
      <c r="J26" s="43"/>
      <c r="K26" s="43"/>
      <c r="L26" s="43"/>
      <c r="M26" s="43"/>
      <c r="N26" s="43"/>
      <c r="O26" s="43"/>
      <c r="P26" s="31"/>
      <c r="Q26" s="31"/>
      <c r="R26" s="43"/>
      <c r="S26" s="43"/>
      <c r="T26" s="103"/>
    </row>
    <row r="27" spans="1:20" s="18" customFormat="1" ht="15" hidden="1" customHeight="1">
      <c r="A27" s="25"/>
      <c r="B27" s="100"/>
      <c r="C27" s="15"/>
      <c r="D27" s="16"/>
      <c r="E27" s="162"/>
      <c r="F27" s="88"/>
      <c r="G27" s="62"/>
      <c r="H27" s="17"/>
      <c r="I27" s="43"/>
      <c r="J27" s="43"/>
      <c r="K27" s="43"/>
      <c r="L27" s="43"/>
      <c r="M27" s="43"/>
      <c r="N27" s="43"/>
      <c r="O27" s="43"/>
      <c r="P27" s="31"/>
      <c r="Q27" s="31"/>
      <c r="R27" s="236"/>
      <c r="S27" s="175"/>
      <c r="T27" s="140"/>
    </row>
    <row r="28" spans="1:20" s="18" customFormat="1" ht="15" customHeight="1">
      <c r="A28" s="9" t="s">
        <v>68</v>
      </c>
      <c r="B28" s="11"/>
      <c r="C28" s="15"/>
      <c r="D28" s="25"/>
      <c r="E28" s="162"/>
      <c r="F28" s="159"/>
      <c r="G28" s="62"/>
      <c r="H28" s="17"/>
      <c r="I28" s="43"/>
      <c r="J28" s="43"/>
      <c r="K28" s="43"/>
      <c r="L28" s="43"/>
      <c r="M28" s="43"/>
      <c r="N28" s="43"/>
      <c r="O28" s="43"/>
      <c r="P28" s="31"/>
      <c r="Q28" s="31"/>
      <c r="R28" s="176"/>
      <c r="S28" s="237"/>
      <c r="T28" s="176"/>
    </row>
    <row r="29" spans="1:20" s="18" customFormat="1" ht="15" customHeight="1">
      <c r="A29" s="25" t="s">
        <v>1</v>
      </c>
      <c r="B29" s="11"/>
      <c r="C29" s="15"/>
      <c r="D29" s="25"/>
      <c r="E29" s="162"/>
      <c r="F29" s="159"/>
      <c r="G29" s="62"/>
      <c r="H29" s="17"/>
      <c r="I29" s="43"/>
      <c r="J29" s="43"/>
      <c r="K29" s="43"/>
      <c r="L29" s="43"/>
      <c r="M29" s="43"/>
      <c r="N29" s="43"/>
      <c r="O29" s="43"/>
      <c r="P29" s="31"/>
      <c r="Q29" s="31"/>
      <c r="R29" s="176"/>
      <c r="S29" s="238"/>
      <c r="T29" s="176"/>
    </row>
    <row r="30" spans="1:20" s="18" customFormat="1" ht="15" hidden="1" customHeight="1">
      <c r="A30" s="25"/>
      <c r="B30" s="100"/>
      <c r="C30" s="15"/>
      <c r="D30" s="16"/>
      <c r="E30" s="161"/>
      <c r="F30" s="159"/>
      <c r="G30" s="62"/>
      <c r="H30" s="17"/>
      <c r="I30" s="43"/>
      <c r="J30" s="43"/>
      <c r="K30" s="43"/>
      <c r="L30" s="43"/>
      <c r="M30" s="43"/>
      <c r="N30" s="43"/>
      <c r="O30" s="43"/>
      <c r="P30" s="31"/>
      <c r="Q30" s="31"/>
      <c r="R30" s="176"/>
      <c r="S30" s="238"/>
      <c r="T30" s="176"/>
    </row>
    <row r="31" spans="1:20" s="18" customFormat="1">
      <c r="A31" s="9"/>
      <c r="B31" s="11" t="s">
        <v>102</v>
      </c>
      <c r="C31" s="25"/>
      <c r="D31" s="25"/>
      <c r="E31" s="162"/>
      <c r="F31" s="159">
        <v>300000</v>
      </c>
      <c r="G31" s="81"/>
      <c r="H31" s="17"/>
      <c r="I31" s="43"/>
      <c r="J31" s="43"/>
      <c r="K31" s="43"/>
      <c r="L31" s="43"/>
      <c r="M31" s="43"/>
      <c r="N31" s="43"/>
      <c r="O31" s="43"/>
      <c r="P31" s="31"/>
      <c r="Q31" s="31"/>
      <c r="R31" s="176"/>
      <c r="S31" s="238"/>
      <c r="T31" s="177"/>
    </row>
    <row r="32" spans="1:20" s="18" customFormat="1">
      <c r="A32" s="25"/>
      <c r="B32" s="11" t="s">
        <v>103</v>
      </c>
      <c r="C32" s="15"/>
      <c r="D32" s="25"/>
      <c r="E32" s="162"/>
      <c r="F32" s="159">
        <v>540000</v>
      </c>
      <c r="G32" s="81"/>
      <c r="H32" s="17"/>
      <c r="I32" s="43"/>
      <c r="J32" s="43"/>
      <c r="K32" s="43"/>
      <c r="L32" s="43"/>
      <c r="M32" s="43"/>
      <c r="N32" s="43"/>
      <c r="O32" s="43"/>
      <c r="P32" s="31"/>
      <c r="Q32" s="31"/>
      <c r="R32" s="176"/>
      <c r="S32" s="238"/>
      <c r="T32" s="239"/>
    </row>
    <row r="33" spans="1:25" s="18" customFormat="1" hidden="1">
      <c r="A33" s="25"/>
      <c r="B33" s="11"/>
      <c r="C33" s="15"/>
      <c r="D33" s="25"/>
      <c r="E33" s="162"/>
      <c r="F33" s="159"/>
      <c r="G33" s="81"/>
      <c r="H33" s="17"/>
      <c r="I33" s="43"/>
      <c r="J33" s="43"/>
      <c r="K33" s="43"/>
      <c r="L33" s="43"/>
      <c r="M33" s="43"/>
      <c r="N33" s="43"/>
      <c r="O33" s="43"/>
      <c r="P33" s="31"/>
      <c r="Q33" s="31"/>
      <c r="R33" s="176"/>
      <c r="S33" s="238"/>
      <c r="T33" s="239"/>
    </row>
    <row r="34" spans="1:25" s="18" customFormat="1">
      <c r="A34" s="25"/>
      <c r="B34" s="11" t="s">
        <v>104</v>
      </c>
      <c r="C34" s="15"/>
      <c r="D34" s="25"/>
      <c r="E34" s="162"/>
      <c r="F34" s="159">
        <v>458477</v>
      </c>
      <c r="G34" s="81"/>
      <c r="H34" s="17"/>
      <c r="I34" s="43"/>
      <c r="J34" s="43"/>
      <c r="K34" s="43"/>
      <c r="L34" s="43"/>
      <c r="M34" s="43"/>
      <c r="N34" s="43"/>
      <c r="O34" s="43"/>
      <c r="P34" s="31"/>
      <c r="Q34" s="31"/>
      <c r="R34" s="176"/>
      <c r="S34" s="238"/>
      <c r="T34" s="239"/>
    </row>
    <row r="35" spans="1:25" s="18" customFormat="1" hidden="1">
      <c r="F35" s="89"/>
      <c r="G35" s="81"/>
      <c r="H35" s="17"/>
      <c r="I35" s="43"/>
      <c r="J35" s="43"/>
      <c r="K35" s="43"/>
      <c r="L35" s="43"/>
      <c r="M35" s="43"/>
      <c r="N35" s="43"/>
      <c r="O35" s="43"/>
      <c r="P35" s="31"/>
      <c r="Q35" s="31"/>
      <c r="R35" s="176"/>
      <c r="S35" s="238"/>
      <c r="T35" s="239"/>
    </row>
    <row r="36" spans="1:25" s="18" customFormat="1">
      <c r="B36" s="90" t="s">
        <v>77</v>
      </c>
      <c r="F36" s="91">
        <v>182013</v>
      </c>
      <c r="G36" s="81"/>
      <c r="H36" s="17"/>
      <c r="I36" s="43"/>
      <c r="J36" s="43"/>
      <c r="K36" s="43"/>
      <c r="L36" s="43"/>
      <c r="M36" s="43"/>
      <c r="N36" s="43"/>
      <c r="O36" s="43"/>
      <c r="P36" s="31"/>
      <c r="Q36" s="31"/>
      <c r="R36" s="176"/>
      <c r="S36" s="238"/>
      <c r="T36" s="239"/>
    </row>
    <row r="37" spans="1:25" s="18" customFormat="1">
      <c r="A37" s="147"/>
      <c r="B37" s="100" t="s">
        <v>105</v>
      </c>
      <c r="C37" s="145"/>
      <c r="D37" s="144"/>
      <c r="E37" s="144"/>
      <c r="F37" s="159">
        <v>11613</v>
      </c>
      <c r="G37" s="152"/>
      <c r="H37" s="17"/>
      <c r="I37" s="43"/>
      <c r="J37" s="43"/>
      <c r="K37" s="43"/>
      <c r="L37" s="43"/>
      <c r="M37" s="43"/>
      <c r="N37" s="43"/>
      <c r="O37" s="43"/>
      <c r="P37" s="31"/>
      <c r="Q37" s="31"/>
      <c r="R37" s="176"/>
      <c r="S37" s="178"/>
      <c r="T37" s="177"/>
    </row>
    <row r="38" spans="1:25" s="18" customFormat="1">
      <c r="A38" s="124"/>
      <c r="B38" s="100" t="s">
        <v>106</v>
      </c>
      <c r="C38" s="145"/>
      <c r="D38" s="144"/>
      <c r="E38" s="157"/>
      <c r="F38" s="213">
        <v>400000</v>
      </c>
      <c r="G38" s="152"/>
      <c r="H38" s="17"/>
      <c r="I38" s="43"/>
      <c r="J38" s="43"/>
      <c r="K38" s="43"/>
      <c r="L38" s="43"/>
      <c r="M38" s="43"/>
      <c r="N38" s="43"/>
      <c r="O38" s="43"/>
      <c r="P38" s="31"/>
      <c r="Q38" s="31"/>
      <c r="R38" s="176"/>
      <c r="S38" s="240"/>
      <c r="T38" s="177"/>
    </row>
    <row r="39" spans="1:25" s="18" customFormat="1" hidden="1">
      <c r="A39" s="124"/>
      <c r="B39" s="100"/>
      <c r="C39" s="150"/>
      <c r="D39" s="56"/>
      <c r="E39" s="158"/>
      <c r="F39" s="213"/>
      <c r="G39" s="152"/>
      <c r="H39" s="17"/>
      <c r="I39" s="13"/>
      <c r="J39" s="43"/>
      <c r="K39" s="156"/>
      <c r="L39" s="43"/>
      <c r="M39" s="43"/>
      <c r="N39" s="43"/>
      <c r="O39" s="43"/>
      <c r="P39" s="30"/>
      <c r="Q39" s="30"/>
      <c r="R39" s="176"/>
      <c r="S39" s="241"/>
      <c r="T39" s="177"/>
    </row>
    <row r="40" spans="1:25" s="18" customFormat="1">
      <c r="A40" s="124"/>
      <c r="B40" s="100"/>
      <c r="C40" s="150"/>
      <c r="D40" s="56"/>
      <c r="E40" s="158"/>
      <c r="F40" s="247"/>
      <c r="G40" s="152"/>
      <c r="H40" s="17"/>
      <c r="I40" s="13"/>
      <c r="J40" s="43"/>
      <c r="K40" s="156"/>
      <c r="L40" s="43"/>
      <c r="M40" s="43"/>
      <c r="N40" s="43"/>
      <c r="O40" s="43"/>
      <c r="P40" s="30"/>
      <c r="Q40" s="30"/>
      <c r="R40" s="176"/>
      <c r="S40" s="241"/>
      <c r="T40" s="177"/>
    </row>
    <row r="41" spans="1:25" s="142" customFormat="1">
      <c r="A41" s="124"/>
      <c r="B41" s="100"/>
      <c r="C41" s="145"/>
      <c r="D41" s="144"/>
      <c r="E41" s="157"/>
      <c r="F41" s="213"/>
      <c r="G41" s="152"/>
      <c r="H41" s="17"/>
      <c r="I41" s="13"/>
      <c r="J41" s="43"/>
      <c r="K41" s="156"/>
      <c r="L41" s="43"/>
      <c r="M41" s="43"/>
      <c r="N41" s="43"/>
      <c r="O41" s="43"/>
      <c r="P41" s="30"/>
      <c r="Q41" s="30"/>
      <c r="R41" s="176"/>
      <c r="S41" s="178"/>
      <c r="T41" s="177"/>
      <c r="U41" s="18"/>
      <c r="V41" s="18"/>
      <c r="W41" s="18"/>
      <c r="X41" s="18"/>
      <c r="Y41" s="18"/>
    </row>
    <row r="42" spans="1:25" s="18" customFormat="1" ht="15" hidden="1">
      <c r="A42" s="124"/>
      <c r="B42" s="100"/>
      <c r="C42" s="145"/>
      <c r="D42" s="144"/>
      <c r="E42" s="157"/>
      <c r="F42" s="225"/>
      <c r="G42" s="152"/>
      <c r="H42" s="17"/>
      <c r="I42" s="13"/>
      <c r="J42" s="43"/>
      <c r="K42" s="156"/>
      <c r="L42" s="43"/>
      <c r="M42" s="43"/>
      <c r="N42" s="43"/>
      <c r="O42" s="43"/>
      <c r="P42" s="30"/>
      <c r="Q42" s="30"/>
      <c r="R42" s="176"/>
      <c r="S42" s="242"/>
      <c r="T42" s="177"/>
    </row>
    <row r="43" spans="1:25" s="18" customFormat="1" ht="15">
      <c r="A43" s="147"/>
      <c r="B43" s="100"/>
      <c r="C43" s="145"/>
      <c r="D43" s="144"/>
      <c r="E43" s="144"/>
      <c r="F43" s="225"/>
      <c r="G43" s="152"/>
      <c r="H43" s="17"/>
      <c r="I43" s="43"/>
      <c r="J43" s="43"/>
      <c r="K43" s="44"/>
      <c r="L43" s="43"/>
      <c r="M43" s="43"/>
      <c r="N43" s="43"/>
      <c r="O43" s="43"/>
      <c r="P43" s="30"/>
      <c r="Q43" s="30"/>
      <c r="R43" s="176"/>
      <c r="S43" s="242"/>
      <c r="T43" s="177"/>
    </row>
    <row r="44" spans="1:25" s="18" customFormat="1">
      <c r="A44" s="124"/>
      <c r="B44" s="100"/>
      <c r="C44" s="145"/>
      <c r="D44" s="144"/>
      <c r="E44" s="157"/>
      <c r="F44" s="159"/>
      <c r="G44" s="152"/>
      <c r="H44" s="17"/>
      <c r="I44" s="43"/>
      <c r="J44" s="43"/>
      <c r="K44" s="44"/>
      <c r="L44" s="43"/>
      <c r="M44" s="43"/>
      <c r="N44" s="43"/>
      <c r="O44" s="43"/>
      <c r="P44" s="30"/>
      <c r="Q44" s="30"/>
      <c r="R44" s="176"/>
      <c r="S44" s="178"/>
      <c r="T44" s="177"/>
    </row>
    <row r="45" spans="1:25" s="18" customFormat="1">
      <c r="A45" s="124"/>
      <c r="B45" s="100"/>
      <c r="C45" s="145"/>
      <c r="D45" s="144"/>
      <c r="E45" s="157"/>
      <c r="F45" s="159"/>
      <c r="G45" s="152"/>
      <c r="H45" s="17"/>
      <c r="I45" s="43"/>
      <c r="J45" s="43"/>
      <c r="K45" s="44"/>
      <c r="L45" s="43"/>
      <c r="M45" s="43"/>
      <c r="N45" s="43"/>
      <c r="O45" s="43"/>
      <c r="P45" s="30"/>
      <c r="Q45" s="30"/>
      <c r="R45" s="176"/>
      <c r="S45" s="178"/>
      <c r="T45" s="177"/>
    </row>
    <row r="46" spans="1:25">
      <c r="A46" s="65"/>
      <c r="B46" s="65" t="s">
        <v>5</v>
      </c>
      <c r="C46" s="13"/>
      <c r="D46" s="13"/>
      <c r="E46" s="103"/>
      <c r="F46" s="160">
        <f>SUM(F29:F44)</f>
        <v>1892103</v>
      </c>
      <c r="G46" s="105"/>
      <c r="H46" s="6"/>
      <c r="I46" s="13"/>
      <c r="J46" s="13"/>
      <c r="K46" s="13"/>
      <c r="L46" s="13"/>
      <c r="M46" s="13"/>
      <c r="N46" s="13"/>
      <c r="O46" s="13"/>
      <c r="P46" s="30"/>
      <c r="Q46" s="30"/>
      <c r="R46" s="243"/>
      <c r="S46" s="244"/>
      <c r="T46" s="245"/>
    </row>
    <row r="47" spans="1:25">
      <c r="A47" s="5"/>
      <c r="B47" s="5"/>
      <c r="C47" s="27"/>
      <c r="D47" s="27"/>
      <c r="E47" s="27"/>
      <c r="F47" s="36"/>
      <c r="G47" s="81"/>
      <c r="H47" s="6"/>
      <c r="I47" s="13"/>
      <c r="J47" s="13"/>
      <c r="K47" s="13"/>
      <c r="L47" s="13"/>
      <c r="M47" s="13"/>
      <c r="N47" s="13"/>
      <c r="O47" s="13"/>
      <c r="P47" s="30"/>
      <c r="Q47" s="30"/>
      <c r="T47" s="63"/>
    </row>
    <row r="48" spans="1:25">
      <c r="A48" s="188" t="s">
        <v>109</v>
      </c>
      <c r="B48" s="191"/>
      <c r="C48" s="191"/>
      <c r="D48" s="191"/>
      <c r="E48" s="191"/>
      <c r="F48" s="200"/>
      <c r="G48" s="201"/>
      <c r="H48" s="6"/>
      <c r="I48" s="13"/>
      <c r="J48" s="13"/>
      <c r="K48" s="13"/>
      <c r="L48" s="13"/>
      <c r="M48" s="13"/>
      <c r="N48" s="13"/>
      <c r="O48" s="13"/>
      <c r="P48" s="30"/>
      <c r="Q48" s="30"/>
      <c r="T48" s="63"/>
      <c r="X48" s="63"/>
    </row>
    <row r="49" spans="1:24">
      <c r="A49" s="194" t="s">
        <v>3</v>
      </c>
      <c r="B49" s="195"/>
      <c r="C49" s="196">
        <v>4071103</v>
      </c>
      <c r="D49" s="197"/>
      <c r="E49" s="197"/>
      <c r="F49" s="202"/>
      <c r="G49" s="203"/>
      <c r="H49" s="6"/>
      <c r="I49" s="13"/>
      <c r="J49" s="13"/>
      <c r="K49" s="13"/>
      <c r="L49" s="13"/>
      <c r="M49" s="13"/>
      <c r="N49" s="13"/>
      <c r="O49" s="13"/>
      <c r="P49" s="30"/>
      <c r="Q49" s="30"/>
      <c r="T49" s="63"/>
      <c r="X49" s="63"/>
    </row>
    <row r="50" spans="1:24" hidden="1">
      <c r="A50" s="16"/>
      <c r="B50" s="4"/>
      <c r="C50" s="15"/>
      <c r="D50" s="16"/>
      <c r="E50" s="16"/>
      <c r="F50" s="36"/>
      <c r="G50" s="36"/>
      <c r="H50" s="6"/>
      <c r="I50" s="13"/>
      <c r="J50" s="13"/>
      <c r="K50" s="13"/>
      <c r="L50" s="13"/>
      <c r="M50" s="13"/>
      <c r="N50" s="13"/>
      <c r="O50" s="13"/>
      <c r="P50" s="13"/>
      <c r="Q50" s="13"/>
      <c r="T50" s="63"/>
      <c r="X50" s="63"/>
    </row>
    <row r="51" spans="1:24" ht="14.1" hidden="1" customHeight="1" thickBot="1">
      <c r="A51" s="67"/>
      <c r="B51" s="22"/>
      <c r="C51" s="22"/>
      <c r="D51" s="23"/>
      <c r="E51" s="23"/>
      <c r="F51" s="54"/>
      <c r="G51" s="72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18" t="s">
        <v>20</v>
      </c>
      <c r="S51" s="18"/>
      <c r="T51" s="18"/>
    </row>
    <row r="52" spans="1:24" ht="14.1" hidden="1" customHeight="1">
      <c r="A52" s="67"/>
      <c r="B52" s="22"/>
      <c r="C52" s="22"/>
      <c r="D52" s="23"/>
      <c r="E52" s="23"/>
      <c r="F52" s="54"/>
      <c r="G52" s="72"/>
      <c r="H52" s="6"/>
      <c r="R52" s="18"/>
      <c r="S52" s="18"/>
      <c r="T52" s="18"/>
    </row>
    <row r="53" spans="1:24" ht="14.1" hidden="1" customHeight="1">
      <c r="A53" s="71"/>
      <c r="B53" s="122"/>
      <c r="C53" s="121" t="s">
        <v>48</v>
      </c>
      <c r="D53" s="8"/>
      <c r="E53" s="8"/>
      <c r="F53" s="3"/>
      <c r="G53" s="72"/>
      <c r="H53" s="6"/>
      <c r="P53" s="32" t="s">
        <v>10</v>
      </c>
      <c r="Q53" s="32" t="s">
        <v>8</v>
      </c>
      <c r="R53" s="18"/>
      <c r="S53" s="92"/>
      <c r="T53" s="18"/>
    </row>
    <row r="54" spans="1:24" ht="14.1" hidden="1" customHeight="1">
      <c r="A54" s="71"/>
      <c r="B54" s="49"/>
      <c r="C54" s="50"/>
      <c r="D54" s="8"/>
      <c r="E54" s="8"/>
      <c r="F54" s="3"/>
      <c r="G54" s="72"/>
      <c r="H54" s="6"/>
      <c r="P54" s="32"/>
      <c r="Q54" s="32"/>
      <c r="R54" s="13"/>
      <c r="S54" s="13"/>
      <c r="T54" s="13"/>
    </row>
    <row r="55" spans="1:24" ht="18.75" hidden="1" customHeight="1">
      <c r="A55" s="108" t="s">
        <v>13</v>
      </c>
      <c r="B55" s="9"/>
      <c r="C55" s="10"/>
      <c r="D55" s="8"/>
      <c r="E55" s="8"/>
      <c r="F55" s="29" t="s">
        <v>32</v>
      </c>
      <c r="G55" s="72"/>
      <c r="H55" s="6"/>
      <c r="P55" s="30"/>
      <c r="Q55" s="30"/>
      <c r="R55" s="13"/>
      <c r="S55" s="13"/>
      <c r="T55" s="13"/>
    </row>
    <row r="56" spans="1:24" ht="14.1" hidden="1" customHeight="1">
      <c r="A56" s="108"/>
      <c r="B56" s="9"/>
      <c r="C56" s="10"/>
      <c r="D56" s="8"/>
      <c r="E56" s="8"/>
      <c r="F56" s="54"/>
      <c r="G56" s="72"/>
      <c r="H56" s="6"/>
      <c r="P56" s="30"/>
      <c r="Q56" s="30"/>
      <c r="R56" s="30"/>
      <c r="S56" s="30"/>
      <c r="T56" s="30"/>
    </row>
    <row r="57" spans="1:24" ht="14.1" hidden="1" customHeight="1">
      <c r="A57" s="71" t="s">
        <v>31</v>
      </c>
      <c r="B57" s="9"/>
      <c r="C57" s="10"/>
      <c r="D57" s="8"/>
      <c r="E57" s="8"/>
      <c r="F57" s="54"/>
      <c r="G57" s="72"/>
      <c r="H57" s="6"/>
      <c r="P57" s="30"/>
      <c r="Q57" s="30"/>
      <c r="R57" s="30"/>
      <c r="S57" s="30"/>
      <c r="T57" s="30"/>
    </row>
    <row r="58" spans="1:24" ht="14.1" hidden="1" customHeight="1">
      <c r="A58" s="25"/>
      <c r="B58" s="11"/>
      <c r="C58" s="25"/>
      <c r="D58" s="25"/>
      <c r="E58" s="16"/>
      <c r="F58" s="88"/>
      <c r="G58" s="86"/>
      <c r="H58" s="6"/>
      <c r="P58" s="30"/>
      <c r="Q58" s="30"/>
      <c r="R58" s="95"/>
      <c r="S58" s="33"/>
      <c r="T58" s="116"/>
      <c r="U58" s="134"/>
      <c r="V58" s="134"/>
      <c r="W58" s="134"/>
    </row>
    <row r="59" spans="1:24" ht="14.1" hidden="1" customHeight="1">
      <c r="A59" s="25" t="s">
        <v>35</v>
      </c>
      <c r="B59" s="11" t="s">
        <v>34</v>
      </c>
      <c r="C59" s="10"/>
      <c r="D59" s="8"/>
      <c r="E59" s="8"/>
      <c r="F59" s="88"/>
      <c r="G59" s="86"/>
      <c r="H59" s="6"/>
      <c r="P59" s="30"/>
      <c r="Q59" s="30"/>
      <c r="R59" s="95" t="s">
        <v>28</v>
      </c>
      <c r="S59" s="33"/>
      <c r="T59" s="116" t="s">
        <v>41</v>
      </c>
    </row>
    <row r="60" spans="1:24" ht="14.1" hidden="1" customHeight="1">
      <c r="A60" s="25"/>
      <c r="B60" s="11"/>
      <c r="C60" s="10"/>
      <c r="D60" s="8"/>
      <c r="E60" s="8"/>
      <c r="F60" s="88"/>
      <c r="G60" s="86"/>
      <c r="H60" s="6"/>
      <c r="P60" s="30"/>
      <c r="Q60" s="30"/>
      <c r="R60" s="95"/>
      <c r="S60" s="33"/>
      <c r="T60" s="116"/>
    </row>
    <row r="61" spans="1:24" ht="14.1" hidden="1" customHeight="1">
      <c r="A61" s="71"/>
      <c r="B61" s="25"/>
      <c r="C61" s="10"/>
      <c r="D61" s="8"/>
      <c r="E61" s="8"/>
      <c r="F61" s="59"/>
      <c r="G61" s="72"/>
      <c r="H61" s="6"/>
      <c r="P61" s="13"/>
      <c r="Q61" s="13"/>
      <c r="R61" s="96"/>
      <c r="S61" s="33"/>
      <c r="T61" s="45"/>
      <c r="U61" s="135"/>
      <c r="V61" s="135"/>
      <c r="W61" s="135"/>
    </row>
    <row r="62" spans="1:24" ht="14.1" hidden="1" customHeight="1">
      <c r="A62" s="64"/>
      <c r="B62" s="73" t="s">
        <v>2</v>
      </c>
      <c r="C62" s="73"/>
      <c r="D62" s="74"/>
      <c r="E62" s="74"/>
      <c r="F62" s="70">
        <f>SUM(F58:F60)</f>
        <v>0</v>
      </c>
      <c r="G62" s="17"/>
      <c r="H62" s="6"/>
      <c r="R62" s="96"/>
      <c r="S62" s="34">
        <f>SUM(S58:S61)</f>
        <v>0</v>
      </c>
      <c r="T62" s="45"/>
    </row>
    <row r="63" spans="1:24" ht="14.1" hidden="1" customHeight="1">
      <c r="A63" s="67"/>
      <c r="B63" s="22"/>
      <c r="C63" s="22"/>
      <c r="D63" s="23"/>
      <c r="E63" s="23"/>
      <c r="F63" s="2"/>
      <c r="G63" s="75"/>
      <c r="H63" s="6"/>
      <c r="T63" s="63"/>
    </row>
    <row r="64" spans="1:24" s="18" customFormat="1" hidden="1">
      <c r="A64" s="16" t="s">
        <v>61</v>
      </c>
      <c r="B64" s="16"/>
      <c r="C64" s="16"/>
      <c r="D64" s="16"/>
      <c r="E64" s="16"/>
      <c r="F64" s="28"/>
      <c r="G64" s="28"/>
      <c r="H64" s="17"/>
      <c r="P64" s="30"/>
      <c r="Q64" s="30"/>
      <c r="T64" s="89"/>
    </row>
    <row r="65" spans="1:23" s="18" customFormat="1" hidden="1">
      <c r="A65" s="15" t="s">
        <v>18</v>
      </c>
      <c r="B65" s="24"/>
      <c r="C65" s="76"/>
      <c r="D65" s="16"/>
      <c r="E65" s="16"/>
      <c r="F65" s="36"/>
      <c r="G65" s="36"/>
      <c r="H65" s="17"/>
      <c r="P65" s="30"/>
      <c r="Q65" s="30"/>
      <c r="T65" s="89"/>
    </row>
    <row r="66" spans="1:23" s="18" customFormat="1" hidden="1">
      <c r="A66" s="15"/>
      <c r="B66" s="24"/>
      <c r="C66" s="76"/>
      <c r="D66" s="16"/>
      <c r="E66" s="16"/>
      <c r="F66" s="36"/>
      <c r="G66" s="36"/>
      <c r="H66" s="17"/>
      <c r="P66" s="30"/>
      <c r="Q66" s="30"/>
      <c r="T66" s="89"/>
    </row>
    <row r="67" spans="1:23" s="18" customFormat="1" hidden="1">
      <c r="A67" s="15"/>
      <c r="B67" s="24"/>
      <c r="C67" s="76"/>
      <c r="D67" s="16"/>
      <c r="E67" s="16"/>
      <c r="F67" s="36"/>
      <c r="G67" s="36"/>
      <c r="H67" s="17"/>
      <c r="P67" s="30"/>
      <c r="Q67" s="30"/>
      <c r="T67" s="89"/>
    </row>
    <row r="68" spans="1:23" s="18" customFormat="1" ht="21" hidden="1">
      <c r="A68" s="108" t="s">
        <v>17</v>
      </c>
      <c r="B68" s="24"/>
      <c r="C68" s="76"/>
      <c r="D68" s="16"/>
      <c r="E68" s="16"/>
      <c r="F68" s="36"/>
      <c r="G68" s="36"/>
      <c r="H68" s="17"/>
      <c r="P68" s="30"/>
      <c r="Q68" s="30"/>
      <c r="T68" s="89"/>
    </row>
    <row r="69" spans="1:23" s="18" customFormat="1" hidden="1">
      <c r="A69" s="16"/>
      <c r="B69" s="24"/>
      <c r="C69" s="48"/>
      <c r="D69" s="16"/>
      <c r="E69" s="16"/>
      <c r="F69" s="36"/>
      <c r="G69" s="36"/>
      <c r="H69" s="17"/>
      <c r="P69" s="30"/>
      <c r="Q69" s="30"/>
      <c r="T69" s="89"/>
    </row>
    <row r="70" spans="1:23" s="18" customFormat="1" hidden="1">
      <c r="A70" s="49" t="s">
        <v>4</v>
      </c>
      <c r="B70" s="24"/>
      <c r="C70" s="15"/>
      <c r="D70" s="16"/>
      <c r="E70" s="16"/>
      <c r="F70" s="88"/>
      <c r="G70" s="62"/>
      <c r="H70" s="17"/>
      <c r="P70" s="35"/>
      <c r="Q70" s="35"/>
      <c r="T70" s="89"/>
    </row>
    <row r="71" spans="1:23" s="18" customFormat="1" hidden="1">
      <c r="A71" s="49"/>
      <c r="B71" s="24"/>
      <c r="C71" s="15"/>
      <c r="D71" s="16"/>
      <c r="E71" s="16"/>
      <c r="F71" s="88"/>
      <c r="G71" s="62"/>
      <c r="H71" s="17"/>
      <c r="P71" s="35"/>
      <c r="Q71" s="35"/>
      <c r="T71" s="89"/>
    </row>
    <row r="72" spans="1:23" s="18" customFormat="1" hidden="1">
      <c r="A72" s="25" t="s">
        <v>1</v>
      </c>
      <c r="B72" s="11"/>
      <c r="C72" s="9"/>
      <c r="D72" s="16"/>
      <c r="E72" s="25"/>
      <c r="F72" s="88"/>
      <c r="G72" s="69"/>
      <c r="H72" s="17"/>
      <c r="P72" s="30"/>
      <c r="Q72" s="30"/>
      <c r="R72" s="95" t="s">
        <v>42</v>
      </c>
      <c r="S72" s="107"/>
      <c r="T72" s="116" t="s">
        <v>41</v>
      </c>
    </row>
    <row r="73" spans="1:23" s="18" customFormat="1" hidden="1">
      <c r="A73" s="25"/>
      <c r="B73" s="124"/>
      <c r="C73" s="16"/>
      <c r="D73" s="16"/>
      <c r="E73" s="25"/>
      <c r="F73" s="88"/>
      <c r="G73" s="69"/>
      <c r="H73" s="17"/>
      <c r="P73" s="30"/>
      <c r="Q73" s="30"/>
      <c r="R73" s="95"/>
      <c r="S73" s="107"/>
      <c r="T73" s="116"/>
    </row>
    <row r="74" spans="1:23" s="18" customFormat="1" hidden="1">
      <c r="A74" s="25"/>
      <c r="B74" s="124"/>
      <c r="C74" s="16"/>
      <c r="D74" s="16"/>
      <c r="E74" s="25"/>
      <c r="F74" s="88"/>
      <c r="G74" s="69"/>
      <c r="H74" s="17"/>
      <c r="P74" s="30"/>
      <c r="Q74" s="30"/>
      <c r="R74" s="95"/>
      <c r="S74" s="107"/>
      <c r="T74" s="116"/>
      <c r="U74" s="136">
        <f>S73+S74</f>
        <v>0</v>
      </c>
      <c r="V74" s="136"/>
      <c r="W74" s="136"/>
    </row>
    <row r="75" spans="1:23" s="18" customFormat="1" hidden="1">
      <c r="A75" s="25"/>
      <c r="B75" s="124"/>
      <c r="C75" s="16"/>
      <c r="D75" s="16"/>
      <c r="E75" s="25"/>
      <c r="F75" s="88"/>
      <c r="G75" s="69"/>
      <c r="H75" s="17"/>
      <c r="P75" s="30"/>
      <c r="Q75" s="30"/>
      <c r="R75" s="95"/>
      <c r="S75" s="107"/>
      <c r="T75" s="116"/>
    </row>
    <row r="76" spans="1:23" s="18" customFormat="1" hidden="1">
      <c r="A76" s="25"/>
      <c r="B76" s="124"/>
      <c r="C76" s="16"/>
      <c r="D76" s="16"/>
      <c r="E76" s="25"/>
      <c r="F76" s="88"/>
      <c r="G76" s="69"/>
      <c r="H76" s="17"/>
      <c r="P76" s="30"/>
      <c r="Q76" s="30"/>
      <c r="R76" s="95"/>
      <c r="S76" s="107"/>
      <c r="T76" s="116"/>
    </row>
    <row r="77" spans="1:23" s="18" customFormat="1" hidden="1">
      <c r="A77" s="49" t="s">
        <v>6</v>
      </c>
      <c r="B77" s="125"/>
      <c r="C77" s="16"/>
      <c r="D77" s="16"/>
      <c r="E77" s="25"/>
      <c r="F77" s="88"/>
      <c r="G77" s="69"/>
      <c r="H77" s="17"/>
      <c r="P77" s="30"/>
      <c r="Q77" s="30"/>
      <c r="R77" s="95"/>
      <c r="S77" s="107"/>
      <c r="T77" s="116"/>
    </row>
    <row r="78" spans="1:23" s="18" customFormat="1" hidden="1">
      <c r="A78" s="25" t="s">
        <v>1</v>
      </c>
      <c r="B78" s="11"/>
      <c r="C78" s="9"/>
      <c r="D78" s="16"/>
      <c r="E78" s="25"/>
      <c r="F78" s="88"/>
      <c r="G78" s="69"/>
      <c r="H78" s="17"/>
      <c r="K78" s="19"/>
      <c r="P78" s="30"/>
      <c r="Q78" s="30"/>
      <c r="R78" s="95" t="s">
        <v>51</v>
      </c>
      <c r="S78" s="107"/>
      <c r="T78" s="116" t="s">
        <v>41</v>
      </c>
    </row>
    <row r="79" spans="1:23" s="18" customFormat="1" hidden="1">
      <c r="A79" s="25"/>
      <c r="B79" s="126"/>
      <c r="C79" s="16"/>
      <c r="D79" s="16"/>
      <c r="E79" s="16"/>
      <c r="F79" s="88"/>
      <c r="G79" s="62"/>
      <c r="H79" s="17"/>
      <c r="P79" s="30"/>
      <c r="Q79" s="30"/>
      <c r="R79" s="95"/>
      <c r="S79" s="107"/>
      <c r="T79" s="97"/>
    </row>
    <row r="80" spans="1:23" hidden="1">
      <c r="A80" s="65"/>
      <c r="B80" s="25"/>
      <c r="C80" s="13"/>
      <c r="D80" s="13"/>
      <c r="E80" s="13"/>
      <c r="F80" s="88"/>
      <c r="G80" s="17"/>
      <c r="H80" s="6"/>
      <c r="P80" s="30"/>
      <c r="Q80" s="30"/>
      <c r="R80" s="95"/>
      <c r="S80" s="107"/>
      <c r="T80" s="97"/>
    </row>
    <row r="81" spans="1:20" hidden="1">
      <c r="A81" s="65"/>
      <c r="B81" s="65" t="s">
        <v>5</v>
      </c>
      <c r="C81" s="13"/>
      <c r="D81" s="13"/>
      <c r="E81" s="13"/>
      <c r="F81" s="70">
        <f>SUM(F72:F79)</f>
        <v>0</v>
      </c>
      <c r="G81" s="17"/>
      <c r="H81" s="6"/>
      <c r="P81" s="30"/>
      <c r="Q81" s="30"/>
      <c r="R81" s="95"/>
      <c r="S81" s="34">
        <f>SUM(S72:S80)</f>
        <v>0</v>
      </c>
      <c r="T81" s="97"/>
    </row>
    <row r="82" spans="1:20" hidden="1">
      <c r="A82" s="65"/>
      <c r="B82" s="25"/>
      <c r="C82" s="13"/>
      <c r="D82" s="13"/>
      <c r="E82" s="13"/>
      <c r="F82" s="88"/>
      <c r="G82" s="17"/>
      <c r="H82" s="6"/>
      <c r="P82" s="30"/>
      <c r="Q82" s="30"/>
      <c r="R82" s="13"/>
      <c r="S82" s="101"/>
      <c r="T82" s="103"/>
    </row>
    <row r="83" spans="1:20" hidden="1">
      <c r="A83" s="5"/>
      <c r="B83" s="5"/>
      <c r="C83" s="27"/>
      <c r="D83" s="27"/>
      <c r="E83" s="27"/>
      <c r="F83" s="36"/>
      <c r="G83" s="77"/>
      <c r="H83" s="6"/>
      <c r="P83" s="30"/>
      <c r="Q83" s="30"/>
      <c r="T83" s="63"/>
    </row>
    <row r="84" spans="1:20" hidden="1">
      <c r="A84" s="16" t="s">
        <v>62</v>
      </c>
      <c r="B84" s="16"/>
      <c r="C84" s="16"/>
      <c r="D84" s="16"/>
      <c r="E84" s="16"/>
      <c r="F84" s="28"/>
      <c r="G84" s="28"/>
      <c r="H84" s="6"/>
      <c r="P84" s="30"/>
      <c r="Q84" s="30"/>
      <c r="T84" s="63"/>
    </row>
    <row r="85" spans="1:20" hidden="1">
      <c r="A85" s="15" t="s">
        <v>19</v>
      </c>
      <c r="B85" s="24"/>
      <c r="C85" s="76"/>
      <c r="D85" s="16"/>
      <c r="E85" s="16"/>
      <c r="F85" s="36"/>
      <c r="G85" s="36"/>
      <c r="H85" s="6"/>
      <c r="P85" s="30"/>
      <c r="Q85" s="30"/>
      <c r="T85" s="63"/>
    </row>
    <row r="86" spans="1:20" ht="14.1" hidden="1" customHeight="1">
      <c r="A86" s="67"/>
      <c r="B86" s="22"/>
      <c r="C86" s="22"/>
      <c r="D86" s="23"/>
      <c r="E86" s="23"/>
      <c r="F86" s="54"/>
      <c r="G86" s="72"/>
      <c r="H86" s="6"/>
    </row>
    <row r="87" spans="1:20" ht="14.1" hidden="1" customHeight="1">
      <c r="A87" s="67"/>
      <c r="B87" s="22"/>
      <c r="C87" s="22"/>
      <c r="D87" s="23"/>
      <c r="E87" s="23"/>
      <c r="F87" s="54"/>
      <c r="G87" s="72"/>
      <c r="H87" s="6"/>
    </row>
    <row r="88" spans="1:20" ht="14.1" hidden="1" customHeight="1">
      <c r="A88" s="67"/>
      <c r="B88" s="22"/>
      <c r="C88" s="22"/>
      <c r="D88" s="23"/>
      <c r="E88" s="23"/>
      <c r="F88" s="54"/>
      <c r="G88" s="72"/>
      <c r="H88" s="6"/>
    </row>
    <row r="89" spans="1:20" ht="14.1" hidden="1" customHeight="1">
      <c r="A89" s="71"/>
      <c r="B89" s="9"/>
      <c r="C89" s="121" t="s">
        <v>47</v>
      </c>
      <c r="D89" s="8"/>
      <c r="E89" s="8"/>
      <c r="F89" s="3"/>
      <c r="G89" s="72"/>
      <c r="H89" s="6"/>
      <c r="P89" s="32" t="s">
        <v>10</v>
      </c>
      <c r="Q89" s="32" t="s">
        <v>8</v>
      </c>
      <c r="R89" s="18" t="s">
        <v>20</v>
      </c>
      <c r="S89" s="18"/>
      <c r="T89" s="18"/>
    </row>
    <row r="90" spans="1:20" ht="14.1" hidden="1" customHeight="1">
      <c r="A90" s="71"/>
      <c r="B90" s="9"/>
      <c r="C90" s="38"/>
      <c r="D90" s="8"/>
      <c r="E90" s="8"/>
      <c r="F90" s="3"/>
      <c r="G90" s="72"/>
      <c r="H90" s="6"/>
      <c r="P90" s="32"/>
      <c r="Q90" s="32"/>
      <c r="R90" s="18"/>
      <c r="S90" s="18"/>
      <c r="T90" s="18"/>
    </row>
    <row r="91" spans="1:20" ht="14.1" hidden="1" customHeight="1">
      <c r="A91" s="71"/>
      <c r="B91" s="9"/>
      <c r="C91" s="38"/>
      <c r="D91" s="8"/>
      <c r="E91" s="8"/>
      <c r="F91" s="3"/>
      <c r="G91" s="72"/>
      <c r="H91" s="6"/>
      <c r="P91" s="32"/>
      <c r="Q91" s="32"/>
      <c r="R91" s="18"/>
      <c r="S91" s="92"/>
      <c r="T91" s="18"/>
    </row>
    <row r="92" spans="1:20" ht="9" hidden="1" customHeight="1" thickBot="1">
      <c r="A92" s="71"/>
      <c r="B92" s="9"/>
      <c r="C92" s="10"/>
      <c r="D92" s="8"/>
      <c r="E92" s="8"/>
      <c r="F92" s="3"/>
      <c r="G92" s="72"/>
      <c r="H92" s="6"/>
      <c r="P92" s="30"/>
      <c r="Q92" s="30"/>
    </row>
    <row r="93" spans="1:20" ht="19.5" hidden="1" customHeight="1">
      <c r="A93" s="120" t="s">
        <v>13</v>
      </c>
      <c r="B93" s="9"/>
      <c r="C93" s="20"/>
      <c r="D93" s="20"/>
      <c r="E93" s="20"/>
      <c r="F93" s="88"/>
      <c r="G93" s="87"/>
      <c r="H93" s="6"/>
      <c r="P93" s="30"/>
      <c r="Q93" s="30"/>
      <c r="R93" s="98"/>
      <c r="S93" s="94"/>
      <c r="T93" s="99"/>
    </row>
    <row r="94" spans="1:20" ht="14.1" hidden="1" customHeight="1">
      <c r="A94" s="71"/>
      <c r="B94" s="9"/>
      <c r="C94" s="20"/>
      <c r="D94" s="20"/>
      <c r="E94" s="20"/>
      <c r="F94" s="88"/>
      <c r="G94" s="87"/>
      <c r="H94" s="6"/>
      <c r="P94" s="30"/>
      <c r="Q94" s="30"/>
      <c r="R94" s="109"/>
      <c r="S94" s="110"/>
      <c r="T94" s="111"/>
    </row>
    <row r="95" spans="1:20" ht="14.1" hidden="1" customHeight="1">
      <c r="A95" s="25" t="s">
        <v>33</v>
      </c>
      <c r="B95" s="25"/>
      <c r="C95" s="20"/>
      <c r="D95" s="20"/>
      <c r="E95" s="20"/>
      <c r="F95" s="59"/>
      <c r="G95" s="87"/>
      <c r="H95" s="6"/>
      <c r="K95" s="19"/>
      <c r="P95" s="30"/>
      <c r="Q95" s="30"/>
      <c r="R95" s="95" t="s">
        <v>28</v>
      </c>
      <c r="S95" s="33"/>
      <c r="T95" s="129" t="s">
        <v>43</v>
      </c>
    </row>
    <row r="96" spans="1:20" ht="14.1" hidden="1" customHeight="1">
      <c r="A96" s="25"/>
      <c r="B96" s="25"/>
      <c r="C96" s="20"/>
      <c r="D96" s="20"/>
      <c r="E96" s="20"/>
      <c r="F96" s="59"/>
      <c r="G96" s="87"/>
      <c r="H96" s="6"/>
      <c r="K96" s="19"/>
      <c r="P96" s="30"/>
      <c r="Q96" s="30"/>
      <c r="R96" s="96"/>
      <c r="S96" s="33"/>
      <c r="T96" s="42"/>
    </row>
    <row r="97" spans="1:23" ht="14.1" hidden="1" customHeight="1">
      <c r="A97" s="25"/>
      <c r="B97" s="11"/>
      <c r="C97" s="10"/>
      <c r="D97" s="8"/>
      <c r="E97" s="8"/>
      <c r="F97" s="88"/>
      <c r="G97" s="87"/>
      <c r="H97" s="6"/>
      <c r="K97" s="19"/>
      <c r="P97" s="30"/>
      <c r="Q97" s="30"/>
      <c r="R97" s="96"/>
      <c r="S97" s="33"/>
      <c r="T97" s="42"/>
    </row>
    <row r="98" spans="1:23" ht="14.1" hidden="1" customHeight="1">
      <c r="A98" s="25"/>
      <c r="B98" s="11"/>
      <c r="C98" s="10"/>
      <c r="D98" s="8"/>
      <c r="E98" s="8"/>
      <c r="F98" s="88"/>
      <c r="G98" s="87"/>
      <c r="H98" s="6"/>
      <c r="K98" s="19"/>
      <c r="P98" s="30"/>
      <c r="Q98" s="30"/>
      <c r="R98" s="96"/>
      <c r="S98" s="30"/>
      <c r="T98" s="42"/>
    </row>
    <row r="99" spans="1:23" ht="14.1" hidden="1" customHeight="1">
      <c r="A99" s="64"/>
      <c r="B99" s="73" t="s">
        <v>2</v>
      </c>
      <c r="C99" s="73"/>
      <c r="D99" s="74"/>
      <c r="E99" s="74"/>
      <c r="F99" s="70">
        <f>SUM(F91:F97)</f>
        <v>0</v>
      </c>
      <c r="G99" s="17"/>
      <c r="H99" s="6"/>
      <c r="P99" s="30"/>
      <c r="Q99" s="30"/>
      <c r="R99" s="96"/>
      <c r="S99" s="34">
        <f>SUM(S95:S97)</f>
        <v>0</v>
      </c>
      <c r="T99" s="42"/>
    </row>
    <row r="100" spans="1:23" ht="14.1" hidden="1" customHeight="1">
      <c r="A100" s="79"/>
      <c r="B100" s="60"/>
      <c r="C100" s="60"/>
      <c r="D100" s="61"/>
      <c r="E100" s="61"/>
      <c r="F100" s="58"/>
      <c r="G100" s="80"/>
      <c r="H100" s="6"/>
      <c r="P100" s="30"/>
      <c r="Q100" s="30"/>
      <c r="R100" s="13"/>
      <c r="S100" s="13"/>
      <c r="T100" s="103"/>
    </row>
    <row r="101" spans="1:23" s="18" customFormat="1" hidden="1">
      <c r="A101" s="16" t="s">
        <v>63</v>
      </c>
      <c r="B101" s="16"/>
      <c r="C101" s="16"/>
      <c r="D101" s="16"/>
      <c r="E101" s="16"/>
      <c r="F101" s="29"/>
      <c r="G101" s="62"/>
      <c r="H101" s="17"/>
      <c r="P101" s="31"/>
      <c r="Q101" s="31"/>
      <c r="T101" s="89"/>
    </row>
    <row r="102" spans="1:23" s="18" customFormat="1" hidden="1">
      <c r="A102" s="16" t="s">
        <v>3</v>
      </c>
      <c r="B102" s="4"/>
      <c r="C102" s="48"/>
      <c r="D102" s="16"/>
      <c r="E102" s="16"/>
      <c r="F102" s="29"/>
      <c r="G102" s="62"/>
      <c r="H102" s="17"/>
      <c r="P102" s="32" t="s">
        <v>10</v>
      </c>
      <c r="Q102" s="32" t="s">
        <v>8</v>
      </c>
      <c r="T102" s="89"/>
    </row>
    <row r="103" spans="1:23" s="18" customFormat="1" hidden="1">
      <c r="A103" s="16"/>
      <c r="B103" s="24"/>
      <c r="C103" s="15"/>
      <c r="D103" s="16"/>
      <c r="E103" s="16"/>
      <c r="F103" s="29"/>
      <c r="G103" s="62"/>
      <c r="H103" s="17"/>
      <c r="P103" s="32"/>
      <c r="Q103" s="32"/>
      <c r="T103" s="89"/>
    </row>
    <row r="104" spans="1:23" s="18" customFormat="1" hidden="1">
      <c r="A104" s="16"/>
      <c r="B104" s="24"/>
      <c r="C104" s="15"/>
      <c r="D104" s="16"/>
      <c r="E104" s="16"/>
      <c r="F104" s="127"/>
      <c r="G104" s="62"/>
      <c r="H104" s="17"/>
      <c r="P104" s="32"/>
      <c r="Q104" s="32"/>
      <c r="T104" s="89"/>
    </row>
    <row r="105" spans="1:23" s="18" customFormat="1" ht="21" hidden="1">
      <c r="A105" s="120" t="s">
        <v>17</v>
      </c>
      <c r="B105" s="11"/>
      <c r="C105" s="15"/>
      <c r="D105" s="16"/>
      <c r="E105" s="16"/>
      <c r="F105" s="59"/>
      <c r="G105" s="81"/>
      <c r="H105" s="17"/>
      <c r="K105" s="21"/>
      <c r="P105" s="30"/>
      <c r="Q105" s="30"/>
      <c r="T105" s="89"/>
    </row>
    <row r="106" spans="1:23" s="18" customFormat="1" ht="15.6" hidden="1">
      <c r="A106" s="119"/>
      <c r="B106" s="11"/>
      <c r="C106" s="15"/>
      <c r="D106" s="16"/>
      <c r="E106" s="16"/>
      <c r="F106" s="59"/>
      <c r="G106" s="81"/>
      <c r="H106" s="17"/>
      <c r="K106" s="21"/>
      <c r="P106" s="30"/>
      <c r="Q106" s="30"/>
      <c r="T106" s="89"/>
    </row>
    <row r="107" spans="1:23" s="18" customFormat="1" hidden="1">
      <c r="A107" s="9" t="s">
        <v>21</v>
      </c>
      <c r="B107" s="11"/>
      <c r="C107" s="15"/>
      <c r="D107" s="16"/>
      <c r="E107" s="16"/>
      <c r="F107" s="59"/>
      <c r="G107" s="81"/>
      <c r="H107" s="17"/>
      <c r="K107" s="21"/>
      <c r="P107" s="30"/>
      <c r="Q107" s="30"/>
      <c r="R107" s="43"/>
      <c r="S107" s="43"/>
      <c r="T107" s="103"/>
    </row>
    <row r="108" spans="1:23" s="18" customFormat="1" hidden="1">
      <c r="A108" s="9"/>
      <c r="B108" s="11"/>
      <c r="C108" s="15"/>
      <c r="D108" s="16"/>
      <c r="E108" s="16"/>
      <c r="F108" s="59"/>
      <c r="G108" s="81"/>
      <c r="H108" s="17"/>
      <c r="K108" s="21"/>
      <c r="P108" s="30"/>
      <c r="Q108" s="30"/>
      <c r="R108" s="31"/>
      <c r="S108" s="31"/>
      <c r="T108" s="34"/>
    </row>
    <row r="109" spans="1:23" s="18" customFormat="1" hidden="1">
      <c r="A109" s="25" t="s">
        <v>1</v>
      </c>
      <c r="B109" s="11"/>
      <c r="C109" s="10"/>
      <c r="D109" s="16"/>
      <c r="E109" s="16"/>
      <c r="F109" s="59"/>
      <c r="G109" s="81"/>
      <c r="H109" s="17"/>
      <c r="K109" s="21"/>
      <c r="P109" s="30"/>
      <c r="Q109" s="30"/>
      <c r="R109" s="93" t="s">
        <v>27</v>
      </c>
      <c r="S109" s="107"/>
      <c r="T109" s="114" t="s">
        <v>43</v>
      </c>
    </row>
    <row r="110" spans="1:23" s="18" customFormat="1" hidden="1">
      <c r="A110" s="25" t="s">
        <v>1</v>
      </c>
      <c r="B110" s="11"/>
      <c r="C110" s="15"/>
      <c r="D110" s="16"/>
      <c r="E110" s="16"/>
      <c r="F110" s="59"/>
      <c r="G110" s="81"/>
      <c r="H110" s="17"/>
      <c r="K110" s="21"/>
      <c r="P110" s="30"/>
      <c r="Q110" s="30"/>
      <c r="R110" s="93"/>
      <c r="S110" s="107"/>
      <c r="T110" s="107"/>
      <c r="U110" s="133">
        <f>S109+S110</f>
        <v>0</v>
      </c>
      <c r="V110" s="133"/>
      <c r="W110" s="133"/>
    </row>
    <row r="111" spans="1:23" s="18" customFormat="1" hidden="1">
      <c r="A111" s="9" t="s">
        <v>6</v>
      </c>
      <c r="B111" s="11"/>
      <c r="C111" s="15"/>
      <c r="D111" s="16"/>
      <c r="E111" s="16"/>
      <c r="F111" s="59"/>
      <c r="G111" s="81"/>
      <c r="H111" s="17"/>
      <c r="K111" s="21"/>
      <c r="P111" s="30"/>
      <c r="Q111" s="30"/>
      <c r="R111" s="93"/>
      <c r="S111" s="93"/>
      <c r="T111" s="107"/>
    </row>
    <row r="112" spans="1:23" s="18" customFormat="1" hidden="1">
      <c r="A112" s="25" t="s">
        <v>1</v>
      </c>
      <c r="B112" s="11"/>
      <c r="C112" s="10"/>
      <c r="D112" s="16"/>
      <c r="E112" s="16"/>
      <c r="F112" s="59"/>
      <c r="G112" s="81"/>
      <c r="H112" s="17"/>
      <c r="K112" s="21"/>
      <c r="P112" s="30"/>
      <c r="Q112" s="30"/>
      <c r="R112" s="93" t="s">
        <v>51</v>
      </c>
      <c r="S112" s="107"/>
      <c r="T112" s="114" t="s">
        <v>43</v>
      </c>
    </row>
    <row r="113" spans="1:23" s="18" customFormat="1" hidden="1">
      <c r="A113" s="25"/>
      <c r="B113" s="11"/>
      <c r="C113" s="10"/>
      <c r="D113" s="16"/>
      <c r="E113" s="16"/>
      <c r="F113" s="59"/>
      <c r="G113" s="81"/>
      <c r="H113" s="17"/>
      <c r="K113" s="21"/>
      <c r="P113" s="30"/>
      <c r="Q113" s="30"/>
      <c r="R113" s="93"/>
      <c r="S113" s="107"/>
      <c r="T113" s="114"/>
      <c r="U113" s="136">
        <f>S112+S113</f>
        <v>0</v>
      </c>
      <c r="V113" s="136"/>
      <c r="W113" s="136"/>
    </row>
    <row r="114" spans="1:23" s="18" customFormat="1" hidden="1">
      <c r="A114" s="25" t="s">
        <v>53</v>
      </c>
      <c r="B114" s="11"/>
      <c r="C114" s="10"/>
      <c r="D114" s="16"/>
      <c r="E114" s="16"/>
      <c r="F114" s="59"/>
      <c r="G114" s="81"/>
      <c r="H114" s="17"/>
      <c r="K114" s="21"/>
      <c r="P114" s="30"/>
      <c r="Q114" s="30"/>
      <c r="R114" s="93" t="s">
        <v>56</v>
      </c>
      <c r="S114" s="107"/>
      <c r="T114" s="114"/>
      <c r="U114" s="136"/>
      <c r="V114" s="136"/>
      <c r="W114" s="136"/>
    </row>
    <row r="115" spans="1:23" s="18" customFormat="1" hidden="1">
      <c r="A115" s="25" t="s">
        <v>53</v>
      </c>
      <c r="B115" s="11"/>
      <c r="C115" s="10"/>
      <c r="D115" s="16"/>
      <c r="E115" s="16"/>
      <c r="F115" s="59"/>
      <c r="G115" s="81"/>
      <c r="H115" s="17"/>
      <c r="K115" s="21"/>
      <c r="P115" s="30"/>
      <c r="Q115" s="30"/>
      <c r="R115" s="93" t="s">
        <v>57</v>
      </c>
      <c r="S115" s="107"/>
      <c r="T115" s="114"/>
      <c r="U115" s="136"/>
      <c r="V115" s="136"/>
      <c r="W115" s="136"/>
    </row>
    <row r="116" spans="1:23" s="18" customFormat="1" hidden="1">
      <c r="A116" s="25" t="s">
        <v>53</v>
      </c>
      <c r="B116" s="11"/>
      <c r="C116" s="10"/>
      <c r="D116" s="16"/>
      <c r="E116" s="16"/>
      <c r="F116" s="59"/>
      <c r="G116" s="81"/>
      <c r="H116" s="17"/>
      <c r="K116" s="21"/>
      <c r="P116" s="30"/>
      <c r="Q116" s="30"/>
      <c r="R116" s="93" t="s">
        <v>58</v>
      </c>
      <c r="S116" s="107"/>
      <c r="T116" s="114"/>
      <c r="U116" s="136"/>
      <c r="V116" s="136"/>
      <c r="W116" s="136"/>
    </row>
    <row r="117" spans="1:23" s="18" customFormat="1" hidden="1">
      <c r="A117" s="25"/>
      <c r="B117" s="11"/>
      <c r="C117" s="10"/>
      <c r="D117" s="16"/>
      <c r="E117" s="16"/>
      <c r="F117" s="59"/>
      <c r="G117" s="81"/>
      <c r="H117" s="17"/>
      <c r="K117" s="21"/>
      <c r="P117" s="30"/>
      <c r="Q117" s="30"/>
      <c r="R117" s="93"/>
      <c r="S117" s="107"/>
      <c r="T117" s="114"/>
      <c r="U117" s="136"/>
      <c r="V117" s="136"/>
      <c r="W117" s="136"/>
    </row>
    <row r="118" spans="1:23" s="18" customFormat="1" hidden="1">
      <c r="A118" s="25"/>
      <c r="B118" s="11"/>
      <c r="C118" s="10"/>
      <c r="D118" s="16"/>
      <c r="E118" s="16"/>
      <c r="F118" s="59"/>
      <c r="G118" s="81"/>
      <c r="H118" s="17"/>
      <c r="K118" s="21"/>
      <c r="P118" s="30"/>
      <c r="Q118" s="30"/>
      <c r="R118" s="93"/>
      <c r="S118" s="107"/>
      <c r="T118" s="114"/>
      <c r="U118" s="136"/>
      <c r="V118" s="136"/>
      <c r="W118" s="136"/>
    </row>
    <row r="119" spans="1:23" s="18" customFormat="1" hidden="1">
      <c r="A119" s="9" t="s">
        <v>14</v>
      </c>
      <c r="B119" s="11"/>
      <c r="C119" s="10"/>
      <c r="D119" s="16"/>
      <c r="E119" s="16"/>
      <c r="F119" s="59"/>
      <c r="G119" s="81"/>
      <c r="H119" s="17"/>
      <c r="K119" s="21"/>
      <c r="P119" s="30"/>
      <c r="Q119" s="30"/>
      <c r="R119" s="93"/>
      <c r="S119" s="107"/>
      <c r="T119" s="114"/>
    </row>
    <row r="120" spans="1:23" s="18" customFormat="1" hidden="1">
      <c r="A120" s="25" t="s">
        <v>54</v>
      </c>
      <c r="B120" s="11"/>
      <c r="C120" s="10"/>
      <c r="D120" s="16"/>
      <c r="E120" s="16"/>
      <c r="F120" s="59"/>
      <c r="G120" s="81"/>
      <c r="H120" s="17"/>
      <c r="K120" s="21"/>
      <c r="P120" s="30"/>
      <c r="Q120" s="30"/>
      <c r="R120" s="93" t="s">
        <v>59</v>
      </c>
      <c r="S120" s="107"/>
      <c r="T120" s="114"/>
    </row>
    <row r="121" spans="1:23" s="18" customFormat="1" hidden="1">
      <c r="A121" s="25" t="s">
        <v>54</v>
      </c>
      <c r="B121" s="11"/>
      <c r="C121" s="10"/>
      <c r="D121" s="16"/>
      <c r="E121" s="16"/>
      <c r="F121" s="59"/>
      <c r="G121" s="81"/>
      <c r="H121" s="17"/>
      <c r="K121" s="21"/>
      <c r="P121" s="30"/>
      <c r="Q121" s="30"/>
      <c r="R121" s="93" t="s">
        <v>52</v>
      </c>
      <c r="S121" s="107"/>
      <c r="T121" s="114" t="s">
        <v>43</v>
      </c>
    </row>
    <row r="122" spans="1:23" s="18" customFormat="1" hidden="1">
      <c r="A122" s="25" t="s">
        <v>54</v>
      </c>
      <c r="B122" s="11"/>
      <c r="C122" s="10"/>
      <c r="D122" s="16"/>
      <c r="E122" s="16"/>
      <c r="F122" s="59"/>
      <c r="G122" s="81"/>
      <c r="H122" s="17"/>
      <c r="K122" s="21"/>
      <c r="P122" s="30"/>
      <c r="Q122" s="30"/>
      <c r="R122" s="93" t="s">
        <v>60</v>
      </c>
      <c r="S122" s="107"/>
      <c r="T122" s="114"/>
    </row>
    <row r="123" spans="1:23" s="18" customFormat="1" hidden="1">
      <c r="A123" s="16"/>
      <c r="B123" s="24"/>
      <c r="C123" s="15"/>
      <c r="D123" s="16"/>
      <c r="E123" s="16"/>
      <c r="F123" s="127"/>
      <c r="G123" s="62"/>
      <c r="H123" s="17"/>
      <c r="K123" s="21"/>
      <c r="P123" s="30">
        <v>3000</v>
      </c>
      <c r="Q123" s="30">
        <v>8510111</v>
      </c>
      <c r="R123" s="93"/>
      <c r="S123" s="93"/>
      <c r="T123" s="107"/>
    </row>
    <row r="124" spans="1:23" hidden="1">
      <c r="A124" s="65"/>
      <c r="B124" s="65" t="s">
        <v>5</v>
      </c>
      <c r="C124" s="13"/>
      <c r="D124" s="13"/>
      <c r="E124" s="13"/>
      <c r="F124" s="70">
        <f>SUM(F105:F123)</f>
        <v>0</v>
      </c>
      <c r="G124" s="17"/>
      <c r="H124" s="6"/>
      <c r="P124" s="30">
        <v>3000</v>
      </c>
      <c r="Q124" s="30">
        <v>8510111</v>
      </c>
      <c r="R124" s="66"/>
      <c r="S124" s="103">
        <f>SUM(S109:S123)</f>
        <v>0</v>
      </c>
      <c r="T124" s="103"/>
    </row>
    <row r="125" spans="1:23" hidden="1">
      <c r="A125" s="56"/>
      <c r="B125" s="56"/>
      <c r="C125" s="57"/>
      <c r="D125" s="57"/>
      <c r="E125" s="57"/>
      <c r="F125" s="58"/>
      <c r="G125" s="80"/>
      <c r="H125" s="6"/>
      <c r="P125" s="30"/>
      <c r="Q125" s="30"/>
      <c r="R125" s="66"/>
      <c r="S125" s="66"/>
      <c r="T125" s="102"/>
    </row>
    <row r="126" spans="1:23" hidden="1">
      <c r="A126" s="5"/>
      <c r="B126" s="5"/>
      <c r="C126" s="27"/>
      <c r="D126" s="27"/>
      <c r="E126" s="27"/>
      <c r="F126" s="36"/>
      <c r="G126" s="77"/>
      <c r="H126" s="6"/>
      <c r="P126" s="30"/>
      <c r="Q126" s="30"/>
      <c r="R126" s="66"/>
      <c r="S126" s="66"/>
      <c r="T126" s="102"/>
    </row>
    <row r="127" spans="1:23" hidden="1">
      <c r="A127" s="16" t="s">
        <v>64</v>
      </c>
      <c r="B127" s="16"/>
      <c r="C127" s="16"/>
      <c r="D127" s="16"/>
      <c r="E127" s="16"/>
      <c r="F127" s="28"/>
      <c r="G127" s="28"/>
      <c r="H127" s="6"/>
      <c r="P127" s="30"/>
      <c r="Q127" s="30"/>
      <c r="R127" s="90"/>
      <c r="S127" s="90"/>
      <c r="T127" s="91"/>
    </row>
    <row r="128" spans="1:23" hidden="1">
      <c r="A128" s="16" t="s">
        <v>3</v>
      </c>
      <c r="B128" s="4"/>
      <c r="C128" s="48"/>
      <c r="D128" s="16"/>
      <c r="E128" s="16"/>
      <c r="F128" s="36"/>
      <c r="G128" s="36"/>
      <c r="H128" s="6"/>
      <c r="P128" s="30"/>
      <c r="Q128" s="30"/>
      <c r="R128" s="90"/>
      <c r="S128" s="90"/>
      <c r="T128" s="91"/>
    </row>
    <row r="129" spans="1:20" hidden="1">
      <c r="A129" s="16"/>
      <c r="B129" s="24"/>
      <c r="C129" s="15"/>
      <c r="D129" s="16"/>
      <c r="E129" s="16"/>
      <c r="F129" s="36"/>
      <c r="G129" s="36"/>
      <c r="H129" s="6"/>
      <c r="P129" s="30"/>
      <c r="Q129" s="30"/>
      <c r="R129" s="90"/>
      <c r="S129" s="90"/>
      <c r="T129" s="91"/>
    </row>
    <row r="130" spans="1:20" ht="10.5" customHeight="1">
      <c r="A130" s="16"/>
      <c r="B130" s="24"/>
      <c r="C130" s="15"/>
      <c r="D130" s="16"/>
      <c r="E130" s="16"/>
      <c r="F130" s="36"/>
      <c r="G130" s="36"/>
      <c r="H130" s="6"/>
      <c r="P130" s="30"/>
      <c r="Q130" s="30"/>
      <c r="T130" s="63"/>
    </row>
    <row r="131" spans="1:20" hidden="1">
      <c r="A131" s="16"/>
      <c r="B131" s="24"/>
      <c r="C131" s="15"/>
      <c r="D131" s="16"/>
      <c r="E131" s="16"/>
      <c r="F131" s="36"/>
      <c r="G131" s="36"/>
      <c r="H131" s="6"/>
      <c r="P131" s="30"/>
      <c r="Q131" s="30"/>
    </row>
    <row r="132" spans="1:20" hidden="1">
      <c r="A132" s="16"/>
      <c r="B132" s="24"/>
      <c r="C132" s="15"/>
      <c r="D132" s="16"/>
      <c r="E132" s="16"/>
      <c r="F132" s="36"/>
      <c r="G132" s="36"/>
      <c r="H132" s="6"/>
      <c r="P132" s="30"/>
      <c r="Q132" s="30"/>
    </row>
    <row r="133" spans="1:20" hidden="1">
      <c r="A133" s="16"/>
      <c r="B133" s="24"/>
      <c r="C133" s="15"/>
      <c r="D133" s="16"/>
      <c r="E133" s="16"/>
      <c r="F133" s="36"/>
      <c r="G133" s="36"/>
      <c r="H133" s="6"/>
      <c r="P133" s="30"/>
      <c r="Q133" s="30"/>
    </row>
    <row r="134" spans="1:20" hidden="1">
      <c r="A134" s="16"/>
      <c r="B134" s="24"/>
      <c r="C134" s="15"/>
      <c r="D134" s="16"/>
      <c r="E134" s="16"/>
      <c r="F134" s="36"/>
      <c r="G134" s="36"/>
      <c r="H134" s="6"/>
      <c r="P134" s="30"/>
      <c r="Q134" s="30"/>
      <c r="R134" s="18" t="s">
        <v>20</v>
      </c>
      <c r="S134" s="18"/>
      <c r="T134" s="18"/>
    </row>
    <row r="135" spans="1:20" ht="17.399999999999999" hidden="1">
      <c r="A135" s="71"/>
      <c r="B135" s="9"/>
      <c r="C135" s="121" t="s">
        <v>46</v>
      </c>
      <c r="D135" s="8"/>
      <c r="E135" s="8"/>
      <c r="F135" s="3"/>
      <c r="G135" s="72"/>
      <c r="P135" s="32" t="s">
        <v>10</v>
      </c>
      <c r="Q135" s="32" t="s">
        <v>8</v>
      </c>
      <c r="R135" s="18"/>
      <c r="S135" s="18"/>
      <c r="T135" s="18"/>
    </row>
    <row r="136" spans="1:20" ht="15.6" hidden="1">
      <c r="A136" s="71"/>
      <c r="B136" s="9"/>
      <c r="C136" s="38"/>
      <c r="D136" s="8"/>
      <c r="E136" s="8"/>
      <c r="F136" s="3"/>
      <c r="G136" s="72"/>
      <c r="P136" s="32"/>
      <c r="Q136" s="32"/>
      <c r="R136" s="18"/>
      <c r="S136" s="92"/>
      <c r="T136" s="18"/>
    </row>
    <row r="137" spans="1:20" ht="21" hidden="1">
      <c r="A137" s="120" t="s">
        <v>45</v>
      </c>
      <c r="B137" s="9"/>
      <c r="C137" s="38"/>
      <c r="D137" s="8"/>
      <c r="E137" s="8"/>
      <c r="F137" s="1"/>
      <c r="G137" s="72"/>
      <c r="P137" s="32"/>
      <c r="Q137" s="32"/>
    </row>
    <row r="138" spans="1:20" ht="21" hidden="1">
      <c r="A138" s="120"/>
      <c r="B138" s="9"/>
      <c r="C138" s="38"/>
      <c r="D138" s="8"/>
      <c r="E138" s="8"/>
      <c r="F138" s="1"/>
      <c r="G138" s="72"/>
      <c r="P138" s="32"/>
      <c r="Q138" s="32"/>
    </row>
    <row r="139" spans="1:20" ht="15.6" hidden="1">
      <c r="A139" s="214" t="s">
        <v>65</v>
      </c>
      <c r="B139" s="25" t="s">
        <v>83</v>
      </c>
      <c r="C139" s="38"/>
      <c r="D139" s="8"/>
      <c r="E139" s="8"/>
      <c r="F139" s="229"/>
      <c r="G139" s="72"/>
      <c r="P139" s="32"/>
      <c r="Q139" s="32"/>
      <c r="R139" s="30"/>
      <c r="S139" s="30"/>
      <c r="T139" s="30"/>
    </row>
    <row r="140" spans="1:20" ht="16.5" hidden="1" customHeight="1">
      <c r="A140" s="214" t="s">
        <v>65</v>
      </c>
      <c r="B140" s="25" t="s">
        <v>82</v>
      </c>
      <c r="C140" s="214"/>
      <c r="D140" s="8"/>
      <c r="E140" s="8"/>
      <c r="F140" s="229"/>
      <c r="G140" s="72"/>
      <c r="P140" s="32"/>
      <c r="Q140" s="32"/>
      <c r="R140" s="93" t="s">
        <v>28</v>
      </c>
      <c r="S140" s="232"/>
      <c r="T140" s="115" t="s">
        <v>50</v>
      </c>
    </row>
    <row r="141" spans="1:20" ht="21" hidden="1">
      <c r="A141" s="120"/>
      <c r="B141" s="9"/>
      <c r="C141" s="38"/>
      <c r="D141" s="8"/>
      <c r="E141" s="8"/>
      <c r="F141" s="222"/>
      <c r="G141" s="72"/>
      <c r="P141" s="32"/>
      <c r="Q141" s="32"/>
      <c r="R141" s="30"/>
      <c r="S141" s="30"/>
      <c r="T141" s="30"/>
    </row>
    <row r="142" spans="1:20" hidden="1">
      <c r="A142" s="117" t="s">
        <v>1</v>
      </c>
      <c r="B142" s="100" t="s">
        <v>74</v>
      </c>
      <c r="C142" s="124"/>
      <c r="D142" s="144"/>
      <c r="E142" s="157"/>
      <c r="F142" s="229"/>
      <c r="G142" s="17"/>
      <c r="P142" s="30"/>
      <c r="Q142" s="30"/>
      <c r="R142" s="215" t="s">
        <v>91</v>
      </c>
      <c r="S142" s="235"/>
      <c r="T142" s="216" t="s">
        <v>73</v>
      </c>
    </row>
    <row r="143" spans="1:20" ht="15.6" hidden="1">
      <c r="A143" s="67"/>
      <c r="B143" s="100"/>
      <c r="C143" s="145"/>
      <c r="D143" s="144"/>
      <c r="E143" s="157"/>
      <c r="F143" s="223"/>
      <c r="G143" s="72"/>
      <c r="P143" s="30"/>
      <c r="Q143" s="30"/>
      <c r="R143" s="30"/>
      <c r="S143" s="217"/>
      <c r="T143" s="30"/>
    </row>
    <row r="144" spans="1:20" ht="15.6" hidden="1">
      <c r="A144" s="67"/>
      <c r="B144" s="151" t="s">
        <v>69</v>
      </c>
      <c r="C144" s="145"/>
      <c r="D144" s="144"/>
      <c r="E144" s="157"/>
      <c r="F144" s="223">
        <f>SUM(F139:F143)</f>
        <v>0</v>
      </c>
      <c r="G144" s="72"/>
      <c r="P144" s="30"/>
      <c r="Q144" s="30"/>
      <c r="R144" s="13"/>
      <c r="S144" s="157"/>
      <c r="T144" s="13"/>
    </row>
    <row r="145" spans="1:20" ht="15.6" hidden="1">
      <c r="A145" s="67"/>
      <c r="B145" s="100"/>
      <c r="C145" s="145"/>
      <c r="D145" s="144"/>
      <c r="E145" s="157"/>
      <c r="F145" s="127"/>
      <c r="G145" s="72"/>
      <c r="P145" s="30"/>
      <c r="Q145" s="30"/>
      <c r="R145" s="13"/>
      <c r="S145" s="103"/>
      <c r="T145" s="13"/>
    </row>
    <row r="146" spans="1:20" hidden="1">
      <c r="A146" s="188" t="s">
        <v>76</v>
      </c>
      <c r="B146" s="204"/>
      <c r="C146" s="205"/>
      <c r="D146" s="206"/>
      <c r="E146" s="207"/>
      <c r="F146" s="208"/>
      <c r="G146" s="193"/>
      <c r="P146" s="30"/>
      <c r="Q146" s="30"/>
      <c r="R146" s="13"/>
      <c r="S146" s="103"/>
      <c r="T146" s="13"/>
    </row>
    <row r="147" spans="1:20" hidden="1">
      <c r="A147" s="194" t="s">
        <v>3</v>
      </c>
      <c r="B147" s="209"/>
      <c r="C147" s="196">
        <v>66998427</v>
      </c>
      <c r="D147" s="197"/>
      <c r="E147" s="197"/>
      <c r="F147" s="210"/>
      <c r="G147" s="199"/>
      <c r="P147" s="30"/>
      <c r="Q147" s="30"/>
      <c r="R147" s="13"/>
      <c r="S147" s="13"/>
      <c r="T147" s="13"/>
    </row>
    <row r="148" spans="1:20" hidden="1">
      <c r="A148" s="16"/>
      <c r="B148" s="24"/>
      <c r="C148" s="15"/>
      <c r="D148" s="16"/>
      <c r="E148" s="16"/>
      <c r="F148" s="70"/>
      <c r="G148" s="62"/>
      <c r="P148" s="30"/>
      <c r="Q148" s="30"/>
      <c r="R148" s="13"/>
      <c r="S148" s="13"/>
      <c r="T148" s="13"/>
    </row>
    <row r="149" spans="1:20" hidden="1">
      <c r="A149" s="16"/>
      <c r="B149" s="24"/>
      <c r="C149" s="15"/>
      <c r="D149" s="16"/>
      <c r="E149" s="16"/>
      <c r="F149" s="70"/>
      <c r="G149" s="62"/>
      <c r="P149" s="30"/>
      <c r="Q149" s="30"/>
      <c r="R149" s="13"/>
      <c r="S149" s="13"/>
      <c r="T149" s="13"/>
    </row>
    <row r="150" spans="1:20" ht="21" hidden="1">
      <c r="A150" s="120" t="s">
        <v>17</v>
      </c>
      <c r="B150" s="24"/>
      <c r="C150" s="15"/>
      <c r="D150" s="16"/>
      <c r="E150" s="16"/>
      <c r="F150" s="70"/>
      <c r="G150" s="62"/>
      <c r="P150" s="30"/>
      <c r="Q150" s="30"/>
      <c r="R150" s="13"/>
      <c r="S150" s="13"/>
      <c r="T150" s="13"/>
    </row>
    <row r="151" spans="1:20" hidden="1">
      <c r="A151" s="25"/>
      <c r="B151" s="24"/>
      <c r="C151" s="15"/>
      <c r="D151" s="16"/>
      <c r="E151" s="16"/>
      <c r="F151" s="88"/>
      <c r="G151" s="62"/>
      <c r="P151" s="32"/>
      <c r="Q151" s="32"/>
      <c r="R151" s="13"/>
      <c r="S151" s="13"/>
      <c r="T151" s="13"/>
    </row>
    <row r="152" spans="1:20" s="18" customFormat="1" hidden="1">
      <c r="A152" s="49" t="s">
        <v>4</v>
      </c>
      <c r="B152" s="24"/>
      <c r="C152" s="15"/>
      <c r="D152" s="16"/>
      <c r="E152" s="162"/>
      <c r="F152" s="88"/>
      <c r="G152" s="82"/>
      <c r="H152" s="17"/>
      <c r="P152" s="31"/>
      <c r="Q152" s="31"/>
    </row>
    <row r="153" spans="1:20" s="18" customFormat="1" hidden="1">
      <c r="A153" s="25" t="s">
        <v>1</v>
      </c>
      <c r="B153" s="11" t="s">
        <v>84</v>
      </c>
      <c r="C153" s="10"/>
      <c r="D153" s="8"/>
      <c r="E153" s="163"/>
      <c r="F153" s="230"/>
      <c r="G153" s="77"/>
      <c r="H153" s="17"/>
      <c r="K153" s="19"/>
      <c r="P153" s="30"/>
      <c r="Q153" s="183"/>
      <c r="R153" s="93" t="s">
        <v>42</v>
      </c>
      <c r="S153" s="233"/>
      <c r="T153" s="115" t="s">
        <v>73</v>
      </c>
    </row>
    <row r="154" spans="1:20" s="18" customFormat="1" hidden="1">
      <c r="A154" s="25" t="s">
        <v>1</v>
      </c>
      <c r="B154" s="11" t="s">
        <v>86</v>
      </c>
      <c r="C154" s="10"/>
      <c r="D154" s="8"/>
      <c r="E154" s="163"/>
      <c r="F154" s="230"/>
      <c r="G154" s="77"/>
      <c r="H154" s="17"/>
      <c r="K154" s="19"/>
      <c r="P154" s="30"/>
      <c r="Q154" s="183"/>
      <c r="R154" s="93"/>
      <c r="S154" s="102"/>
      <c r="T154" s="115"/>
    </row>
    <row r="155" spans="1:20" s="18" customFormat="1" hidden="1">
      <c r="A155" s="25"/>
      <c r="B155" s="11"/>
      <c r="C155" s="10"/>
      <c r="D155" s="8"/>
      <c r="E155" s="163"/>
      <c r="F155" s="230"/>
      <c r="G155" s="77"/>
      <c r="H155" s="17"/>
      <c r="K155" s="19"/>
      <c r="P155" s="30"/>
      <c r="Q155" s="183"/>
      <c r="R155" s="93"/>
      <c r="S155" s="102"/>
      <c r="T155" s="115"/>
    </row>
    <row r="156" spans="1:20" s="18" customFormat="1" hidden="1">
      <c r="A156" s="9" t="s">
        <v>6</v>
      </c>
      <c r="B156" s="24"/>
      <c r="C156" s="15"/>
      <c r="D156" s="16"/>
      <c r="E156" s="162"/>
      <c r="F156" s="229"/>
      <c r="G156" s="77"/>
      <c r="H156" s="17"/>
      <c r="K156" s="19"/>
      <c r="P156" s="30"/>
      <c r="Q156" s="183"/>
      <c r="R156" s="93"/>
      <c r="S156" s="102"/>
      <c r="T156" s="31"/>
    </row>
    <row r="157" spans="1:20" s="18" customFormat="1" hidden="1">
      <c r="A157" s="25" t="s">
        <v>1</v>
      </c>
      <c r="B157" s="11" t="s">
        <v>67</v>
      </c>
      <c r="C157" s="10"/>
      <c r="D157" s="8"/>
      <c r="E157" s="163"/>
      <c r="F157" s="231"/>
      <c r="G157" s="77"/>
      <c r="H157" s="17"/>
      <c r="I157" s="18" t="s">
        <v>7</v>
      </c>
      <c r="J157" s="18">
        <v>531124</v>
      </c>
      <c r="K157" s="19">
        <v>21.789000000000001</v>
      </c>
      <c r="P157" s="30">
        <v>5000</v>
      </c>
      <c r="Q157" s="183">
        <v>9101231</v>
      </c>
      <c r="R157" s="93" t="s">
        <v>51</v>
      </c>
      <c r="S157" s="234"/>
      <c r="T157" s="115" t="s">
        <v>73</v>
      </c>
    </row>
    <row r="158" spans="1:20" s="18" customFormat="1" hidden="1">
      <c r="A158" s="25" t="s">
        <v>1</v>
      </c>
      <c r="B158" s="11" t="s">
        <v>85</v>
      </c>
      <c r="C158" s="10"/>
      <c r="D158" s="8"/>
      <c r="E158" s="163"/>
      <c r="F158" s="231"/>
      <c r="G158" s="219"/>
      <c r="H158" s="17"/>
      <c r="K158" s="19"/>
      <c r="P158" s="30"/>
      <c r="Q158" s="183"/>
      <c r="R158" s="93"/>
      <c r="S158" s="102"/>
      <c r="T158" s="115"/>
    </row>
    <row r="159" spans="1:20" s="18" customFormat="1" hidden="1">
      <c r="A159" s="25"/>
      <c r="B159" s="11"/>
      <c r="C159" s="10"/>
      <c r="D159" s="8"/>
      <c r="E159" s="163"/>
      <c r="F159" s="221"/>
      <c r="G159" s="77"/>
      <c r="H159" s="17"/>
      <c r="K159" s="19"/>
      <c r="P159" s="30"/>
      <c r="Q159" s="183"/>
      <c r="R159" s="93"/>
      <c r="S159" s="102"/>
      <c r="T159" s="115"/>
    </row>
    <row r="160" spans="1:20" s="18" customFormat="1" hidden="1">
      <c r="A160" s="9" t="s">
        <v>11</v>
      </c>
      <c r="B160" s="11"/>
      <c r="C160" s="10"/>
      <c r="D160" s="8"/>
      <c r="E160" s="163"/>
      <c r="F160" s="213"/>
      <c r="G160" s="77"/>
      <c r="H160" s="17"/>
      <c r="K160" s="19"/>
      <c r="P160" s="30"/>
      <c r="Q160" s="183"/>
      <c r="R160" s="93"/>
      <c r="S160" s="102"/>
      <c r="T160" s="115"/>
    </row>
    <row r="161" spans="1:20" s="18" customFormat="1" hidden="1">
      <c r="A161" s="25" t="s">
        <v>1</v>
      </c>
      <c r="B161" s="11" t="s">
        <v>77</v>
      </c>
      <c r="C161" s="10"/>
      <c r="D161" s="8"/>
      <c r="F161" s="218"/>
      <c r="G161" s="77"/>
      <c r="H161" s="17"/>
      <c r="K161" s="19"/>
      <c r="P161" s="30"/>
      <c r="Q161" s="183"/>
      <c r="R161" s="93" t="s">
        <v>56</v>
      </c>
      <c r="S161" s="234"/>
      <c r="T161" s="115" t="s">
        <v>73</v>
      </c>
    </row>
    <row r="162" spans="1:20" s="18" customFormat="1" hidden="1">
      <c r="A162" s="25"/>
      <c r="B162" s="11" t="s">
        <v>78</v>
      </c>
      <c r="C162" s="10"/>
      <c r="D162" s="8"/>
      <c r="F162" s="218"/>
      <c r="G162" s="77"/>
      <c r="H162" s="17"/>
      <c r="K162" s="19"/>
      <c r="P162" s="30"/>
      <c r="Q162" s="183"/>
      <c r="R162" s="93" t="s">
        <v>87</v>
      </c>
      <c r="S162" s="234"/>
      <c r="T162" s="115"/>
    </row>
    <row r="163" spans="1:20" s="18" customFormat="1" hidden="1">
      <c r="A163" s="25"/>
      <c r="B163" s="11" t="s">
        <v>79</v>
      </c>
      <c r="C163" s="10"/>
      <c r="D163" s="8"/>
      <c r="F163" s="218"/>
      <c r="G163" s="77"/>
      <c r="H163" s="17"/>
      <c r="K163" s="19"/>
      <c r="P163" s="30"/>
      <c r="Q163" s="183"/>
      <c r="R163" s="93" t="s">
        <v>88</v>
      </c>
      <c r="S163" s="234"/>
      <c r="T163" s="115"/>
    </row>
    <row r="164" spans="1:20" s="18" customFormat="1" hidden="1">
      <c r="A164" s="25"/>
      <c r="B164" s="11" t="s">
        <v>80</v>
      </c>
      <c r="C164" s="10"/>
      <c r="D164" s="8"/>
      <c r="F164" s="218"/>
      <c r="G164" s="77"/>
      <c r="H164" s="17"/>
      <c r="K164" s="19"/>
      <c r="P164" s="30"/>
      <c r="Q164" s="183"/>
      <c r="R164" s="93" t="s">
        <v>89</v>
      </c>
      <c r="S164" s="234"/>
      <c r="T164" s="115"/>
    </row>
    <row r="165" spans="1:20" s="18" customFormat="1" hidden="1">
      <c r="A165" s="25"/>
      <c r="B165" s="11" t="s">
        <v>81</v>
      </c>
      <c r="C165" s="10"/>
      <c r="D165" s="8"/>
      <c r="F165" s="218"/>
      <c r="G165" s="77"/>
      <c r="H165" s="17"/>
      <c r="K165" s="19"/>
      <c r="P165" s="30"/>
      <c r="Q165" s="183"/>
      <c r="R165" s="93" t="s">
        <v>90</v>
      </c>
      <c r="S165" s="234"/>
      <c r="T165" s="115"/>
    </row>
    <row r="166" spans="1:20" s="18" customFormat="1" hidden="1">
      <c r="A166" s="25"/>
      <c r="B166" s="11"/>
      <c r="C166" s="10"/>
      <c r="D166" s="8"/>
      <c r="E166" s="163"/>
      <c r="F166" s="174"/>
      <c r="G166" s="77"/>
      <c r="H166" s="17"/>
      <c r="K166" s="19"/>
      <c r="P166" s="30"/>
      <c r="Q166" s="183"/>
      <c r="R166" s="93"/>
      <c r="S166" s="102"/>
      <c r="T166" s="115"/>
    </row>
    <row r="167" spans="1:20" s="18" customFormat="1" hidden="1">
      <c r="A167" s="9" t="s">
        <v>66</v>
      </c>
      <c r="B167" s="11"/>
      <c r="C167" s="10"/>
      <c r="D167" s="8"/>
      <c r="E167" s="163"/>
      <c r="F167" s="88"/>
      <c r="G167" s="77"/>
      <c r="H167" s="17"/>
      <c r="K167" s="19"/>
      <c r="P167" s="30"/>
      <c r="Q167" s="183"/>
      <c r="R167" s="93"/>
      <c r="S167" s="102"/>
      <c r="T167" s="115"/>
    </row>
    <row r="168" spans="1:20" s="18" customFormat="1" hidden="1">
      <c r="A168" s="25" t="s">
        <v>65</v>
      </c>
      <c r="B168" s="100"/>
      <c r="C168" s="145"/>
      <c r="D168" s="144"/>
      <c r="E168" s="157"/>
      <c r="F168" s="223"/>
      <c r="G168" s="77"/>
      <c r="H168" s="17"/>
      <c r="K168" s="19"/>
      <c r="P168" s="30"/>
      <c r="Q168" s="183"/>
      <c r="R168" s="140"/>
      <c r="S168" s="102"/>
      <c r="T168" s="141"/>
    </row>
    <row r="169" spans="1:20" s="18" customFormat="1" hidden="1">
      <c r="A169" s="25" t="s">
        <v>65</v>
      </c>
      <c r="B169" s="100"/>
      <c r="C169" s="145"/>
      <c r="D169" s="144"/>
      <c r="E169" s="157"/>
      <c r="F169" s="223"/>
      <c r="G169" s="77"/>
      <c r="H169" s="17"/>
      <c r="K169" s="19"/>
      <c r="P169" s="30"/>
      <c r="Q169" s="183"/>
      <c r="R169" s="140"/>
      <c r="S169" s="118"/>
      <c r="T169" s="141"/>
    </row>
    <row r="170" spans="1:20" hidden="1">
      <c r="A170" s="16"/>
      <c r="B170" s="127" t="s">
        <v>70</v>
      </c>
      <c r="C170" s="127"/>
      <c r="D170" s="127"/>
      <c r="E170" s="127"/>
      <c r="F170" s="223">
        <f>F161+F162+F163+F164++F153+F154+F157+F158+F165</f>
        <v>0</v>
      </c>
      <c r="G170" s="36"/>
      <c r="P170" s="30">
        <v>5000</v>
      </c>
      <c r="Q170" s="183">
        <v>9100511</v>
      </c>
      <c r="R170" s="13"/>
      <c r="S170" s="13"/>
      <c r="T170" s="13"/>
    </row>
    <row r="171" spans="1:20" hidden="1">
      <c r="A171" s="56"/>
      <c r="B171" s="56"/>
      <c r="C171" s="57"/>
      <c r="D171" s="57"/>
      <c r="E171" s="57"/>
      <c r="F171" s="106"/>
      <c r="G171" s="105"/>
      <c r="P171" s="30"/>
      <c r="Q171" s="30"/>
      <c r="S171" s="89">
        <f>SUM(S153:S170)</f>
        <v>0</v>
      </c>
    </row>
    <row r="172" spans="1:20" hidden="1">
      <c r="A172" s="5"/>
      <c r="B172" s="5"/>
      <c r="C172" s="27"/>
      <c r="D172" s="27"/>
      <c r="E172" s="27"/>
      <c r="F172" s="88"/>
      <c r="G172" s="77"/>
      <c r="P172" s="30"/>
      <c r="Q172" s="30"/>
      <c r="R172" s="63"/>
    </row>
    <row r="173" spans="1:20" hidden="1">
      <c r="A173" s="188" t="s">
        <v>75</v>
      </c>
      <c r="B173" s="191"/>
      <c r="C173" s="191"/>
      <c r="D173" s="191"/>
      <c r="E173" s="191"/>
      <c r="F173" s="200"/>
      <c r="G173" s="201"/>
      <c r="P173" s="30"/>
      <c r="Q173" s="30"/>
    </row>
    <row r="174" spans="1:20" hidden="1">
      <c r="A174" s="194" t="s">
        <v>3</v>
      </c>
      <c r="B174" s="209"/>
      <c r="C174" s="196">
        <v>66998427</v>
      </c>
      <c r="D174" s="197"/>
      <c r="E174" s="197"/>
      <c r="F174" s="202"/>
      <c r="G174" s="203"/>
      <c r="P174" s="30"/>
      <c r="Q174" s="30"/>
    </row>
    <row r="175" spans="1:20" hidden="1">
      <c r="A175" s="16"/>
      <c r="B175" s="4"/>
      <c r="C175" s="15"/>
      <c r="D175" s="16"/>
      <c r="E175" s="16"/>
      <c r="F175" s="36"/>
      <c r="G175" s="36"/>
      <c r="P175" s="30"/>
      <c r="Q175" s="30"/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0" fitToHeight="5" orientation="portrait" useFirstPageNumber="1" r:id="rId1"/>
  <headerFooter alignWithMargins="0">
    <oddFooter>&amp;C&amp;10Oldal &amp;P</oddFooter>
  </headerFooter>
  <rowBreaks count="1" manualBreakCount="1">
    <brk id="133" max="26" man="1"/>
  </rowBreaks>
  <colBreaks count="1" manualBreakCount="1">
    <brk id="7" max="1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10" ma:contentTypeDescription="Új dokumentum létrehozása." ma:contentTypeScope="" ma:versionID="f114f8ad73bf328cc6da84b2284e6d23">
  <xsd:schema xmlns:xsd="http://www.w3.org/2001/XMLSchema" xmlns:xs="http://www.w3.org/2001/XMLSchema" xmlns:p="http://schemas.microsoft.com/office/2006/metadata/properties" xmlns:ns3="727a2f8a-afea-439f-abeb-eb131aa7a3ba" xmlns:ns4="e33f3bac-26e8-4b34-8dd2-ba27bb0eeb28" targetNamespace="http://schemas.microsoft.com/office/2006/metadata/properties" ma:root="true" ma:fieldsID="d842c29b4627c0cc6a09e4c71ee1deb8" ns3:_="" ns4:_="">
    <xsd:import namespace="727a2f8a-afea-439f-abeb-eb131aa7a3ba"/>
    <xsd:import namespace="e33f3bac-26e8-4b34-8dd2-ba27bb0eeb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a2f8a-afea-439f-abeb-eb131aa7a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f3bac-26e8-4b34-8dd2-ba27bb0ee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CB1A4F-1DB9-4664-AB6A-56333BAB5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13A18-B60B-4EB2-9961-5222CFB5B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a2f8a-afea-439f-abeb-eb131aa7a3ba"/>
    <ds:schemaRef ds:uri="e33f3bac-26e8-4b34-8dd2-ba27bb0eeb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D84F58-C71D-4D98-B905-AA6A249749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2021. 2. rendeletmód.</vt:lpstr>
      <vt:lpstr>Német ök</vt:lpstr>
      <vt:lpstr>'2021. 2. rendeletmód.'!Nyomtatási_terület</vt:lpstr>
      <vt:lpstr>'Német ök'!Nyomtatási_terület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kamaraszita</dc:creator>
  <cp:lastModifiedBy>Perlaki Zoltán</cp:lastModifiedBy>
  <cp:lastPrinted>2021-09-08T12:05:43Z</cp:lastPrinted>
  <dcterms:created xsi:type="dcterms:W3CDTF">2013-06-19T06:23:54Z</dcterms:created>
  <dcterms:modified xsi:type="dcterms:W3CDTF">2021-09-09T06:00:25Z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