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.2 RM" sheetId="1" r:id="rId1"/>
  </sheets>
  <definedNames>
    <definedName name="_xlnm.Print_Area" localSheetId="0">'2017.2 RM'!$A$1:$V$296</definedName>
  </definedNames>
  <calcPr fullCalcOnLoad="1"/>
</workbook>
</file>

<file path=xl/sharedStrings.xml><?xml version="1.0" encoding="utf-8"?>
<sst xmlns="http://schemas.openxmlformats.org/spreadsheetml/2006/main" count="253" uniqueCount="123">
  <si>
    <t>ÁFA összeg</t>
  </si>
  <si>
    <t>központosított bevételek</t>
  </si>
  <si>
    <t>közp.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</si>
  <si>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</si>
  <si>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</si>
  <si>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</si>
  <si>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</si>
  <si>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</si>
  <si>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</si>
  <si>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</si>
  <si>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</si>
  <si>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főkönyv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</si>
  <si>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</si>
  <si>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</si>
  <si>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</si>
  <si>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</si>
  <si>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</si>
  <si>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</si>
  <si>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</si>
  <si>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</si>
  <si>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</si>
  <si>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</si>
  <si>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</si>
  <si>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</si>
  <si>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</si>
  <si>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</si>
  <si>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</si>
  <si>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</si>
  <si>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</si>
  <si>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</si>
  <si>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</si>
  <si>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>.059151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</si>
  <si>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</si>
  <si>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</si>
  <si>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</si>
  <si>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</si>
  <si>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</si>
  <si>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</si>
  <si>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</si>
  <si>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</si>
  <si>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</si>
  <si>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ebből finanszírozás</t>
  </si>
  <si>
    <t>hivatal</t>
  </si>
  <si>
    <t>eredeti ei</t>
  </si>
  <si>
    <t>módosítás után</t>
  </si>
  <si>
    <t>.091151</t>
  </si>
  <si>
    <t>összeg</t>
  </si>
  <si>
    <t>korm.funkc.</t>
  </si>
  <si>
    <t>.018010</t>
  </si>
  <si>
    <t>.011130</t>
  </si>
  <si>
    <t>.0511011</t>
  </si>
  <si>
    <t>.0521</t>
  </si>
  <si>
    <t>.091140</t>
  </si>
  <si>
    <t>.082044</t>
  </si>
  <si>
    <t>.074031</t>
  </si>
  <si>
    <t>2.sz módosítás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</si>
  <si>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</si>
  <si>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</si>
  <si>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</si>
  <si>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</si>
  <si>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</si>
  <si>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</si>
  <si>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</si>
  <si>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.013350</t>
  </si>
  <si>
    <t>.018030</t>
  </si>
  <si>
    <t>.05211</t>
  </si>
  <si>
    <t>.055131</t>
  </si>
  <si>
    <t>.05641</t>
  </si>
  <si>
    <t>Pénzeszköz átadás</t>
  </si>
  <si>
    <t>vezetői d.</t>
  </si>
  <si>
    <t>vezetői d</t>
  </si>
  <si>
    <t>tartalék</t>
  </si>
  <si>
    <t>3.sz. módosítás</t>
  </si>
  <si>
    <t>Nettósított Ei</t>
  </si>
  <si>
    <t>.0565133</t>
  </si>
  <si>
    <t>.0531219</t>
  </si>
  <si>
    <t>.0533719</t>
  </si>
  <si>
    <t>.053511</t>
  </si>
  <si>
    <t>.0563112</t>
  </si>
  <si>
    <t>.0567121</t>
  </si>
  <si>
    <t xml:space="preserve">                2017.MÁJUS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</si>
  <si>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</si>
  <si>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</si>
  <si>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</si>
  <si>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</si>
  <si>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</si>
  <si>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</si>
  <si>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Közszolgáltatási fejlesztés (ASP)</t>
  </si>
  <si>
    <t>Varázskastély fesztivál</t>
  </si>
  <si>
    <t>Családi fesztiválra</t>
  </si>
  <si>
    <t>Dologi Kiadások</t>
  </si>
  <si>
    <t>családi fesztivál kiadásai</t>
  </si>
  <si>
    <t>Személyi jellegű</t>
  </si>
  <si>
    <t>közp</t>
  </si>
  <si>
    <t>ASP szem.jellegű kiadások</t>
  </si>
  <si>
    <t>ASP dologi kiakdásai</t>
  </si>
  <si>
    <t>ASP  hardware, software</t>
  </si>
  <si>
    <t>Vöröskereszt támogatása</t>
  </si>
  <si>
    <t>Saját bevételek</t>
  </si>
  <si>
    <t>előző évek elszámolásaiból bevétel</t>
  </si>
  <si>
    <t>Egyéb műk c. kiadások</t>
  </si>
  <si>
    <t>önkorm.előző évi befizetési kötelezettségei</t>
  </si>
  <si>
    <t>Kossuth L 45 bontás kiegészítése</t>
  </si>
  <si>
    <t>Kossuth u 45 bontás</t>
  </si>
  <si>
    <t>Módosítás út</t>
  </si>
  <si>
    <t>Uj intézmény finanszírozása</t>
  </si>
  <si>
    <t>NAGYKOVÁCSI TELEPÜLÉSÜZEMELTETÉSI INTÉZMÉNY</t>
  </si>
  <si>
    <t xml:space="preserve"> településüzemeltetési támogatás</t>
  </si>
  <si>
    <t>bérek, cafeteria juttatások</t>
  </si>
  <si>
    <t>bérek utáni járulékok</t>
  </si>
  <si>
    <t>dologi kiadások összesen</t>
  </si>
  <si>
    <t>Településüzemeltetés</t>
  </si>
  <si>
    <t>településüzemeltetés</t>
  </si>
  <si>
    <t>Öregiskola varázskastély fesztivál</t>
  </si>
  <si>
    <t>A 2 .sz. előirányzat módosítás után a Településüzemeltetési  intézmény 2017. évi költségvetésnek</t>
  </si>
  <si>
    <t>kiadási főösszege 36.290.000</t>
  </si>
  <si>
    <t xml:space="preserve"> bevételi főösszege 36.290.000</t>
  </si>
  <si>
    <t>A 2 .sz. előirányzat módosítás után az Öregiskola 2017. évi költségvetésnek kiadási</t>
  </si>
  <si>
    <t>A 2. sz. előirányzat módosítás után az Öregiskola 2017. évi költségvetésének bevételi</t>
  </si>
  <si>
    <t>A 2. számú  előirányzat módosítás után az Önkormányzat 2017. évi költségvetésének kiadási</t>
  </si>
  <si>
    <t>A 2. számú  előirányzat módosítás után az Önkormányzat 2017. évi költségvetésének  bevételi</t>
  </si>
  <si>
    <t>Natü Kft-től elvonás</t>
  </si>
  <si>
    <t>Az Önkormányzat 2017. évi költségvetéséről szóló  3/2017. (II.27.) rendeletének  2. sz. módosításához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</si>
</sst>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1" fillId="0" borderId="0" xfId="0" applyFont="1" applyAlignment="1">
      <alignment/>
    </xf>
    <xf numFmtId="165" fontId="40" fillId="25" borderId="0" xfId="40" applyNumberFormat="1" applyFont="1" applyFill="1" applyBorder="1" applyAlignment="1">
      <alignment/>
    </xf>
    <xf numFmtId="165" fontId="28" fillId="25" borderId="0" xfId="40" applyNumberFormat="1" applyFont="1" applyFill="1" applyBorder="1" applyAlignment="1">
      <alignment/>
    </xf>
    <xf numFmtId="165" fontId="39" fillId="25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165" fontId="29" fillId="25" borderId="0" xfId="0" applyNumberFormat="1" applyFont="1" applyFill="1" applyBorder="1" applyAlignment="1">
      <alignment/>
    </xf>
    <xf numFmtId="168" fontId="22" fillId="26" borderId="10" xfId="4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2" fillId="26" borderId="0" xfId="4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22" fillId="0" borderId="0" xfId="4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8" fontId="22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26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165" fontId="34" fillId="25" borderId="0" xfId="4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165" fontId="29" fillId="25" borderId="0" xfId="40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165" fontId="0" fillId="0" borderId="12" xfId="4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27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168" fontId="22" fillId="26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5" xfId="4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/>
    </xf>
    <xf numFmtId="165" fontId="38" fillId="0" borderId="0" xfId="40" applyNumberFormat="1" applyFont="1" applyFill="1" applyAlignment="1">
      <alignment/>
    </xf>
    <xf numFmtId="165" fontId="41" fillId="25" borderId="0" xfId="40" applyNumberFormat="1" applyFont="1" applyFill="1" applyBorder="1" applyAlignment="1">
      <alignment/>
    </xf>
    <xf numFmtId="165" fontId="29" fillId="0" borderId="0" xfId="4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5" fontId="28" fillId="0" borderId="0" xfId="40" applyNumberFormat="1" applyFont="1" applyFill="1" applyBorder="1" applyAlignment="1">
      <alignment/>
    </xf>
    <xf numFmtId="165" fontId="35" fillId="0" borderId="0" xfId="4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0" fillId="0" borderId="0" xfId="4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0" fontId="27" fillId="25" borderId="0" xfId="0" applyFont="1" applyFill="1" applyBorder="1" applyAlignment="1">
      <alignment/>
    </xf>
    <xf numFmtId="165" fontId="26" fillId="25" borderId="0" xfId="4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165" fontId="0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25" fillId="0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165" fontId="36" fillId="25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4" fontId="2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5" fontId="30" fillId="0" borderId="0" xfId="40" applyNumberFormat="1" applyFont="1" applyFill="1" applyAlignment="1">
      <alignment/>
    </xf>
    <xf numFmtId="165" fontId="22" fillId="0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38" fillId="25" borderId="0" xfId="0" applyFont="1" applyFill="1" applyBorder="1" applyAlignment="1">
      <alignment/>
    </xf>
    <xf numFmtId="0" fontId="46" fillId="25" borderId="0" xfId="0" applyFont="1" applyFill="1" applyBorder="1" applyAlignment="1">
      <alignment/>
    </xf>
    <xf numFmtId="0" fontId="45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8" borderId="0" xfId="0" applyFont="1" applyFill="1" applyBorder="1" applyAlignment="1">
      <alignment/>
    </xf>
    <xf numFmtId="165" fontId="34" fillId="0" borderId="0" xfId="40" applyNumberFormat="1" applyFont="1" applyFill="1" applyBorder="1" applyAlignment="1">
      <alignment/>
    </xf>
    <xf numFmtId="165" fontId="41" fillId="0" borderId="0" xfId="40" applyNumberFormat="1" applyFont="1" applyFill="1" applyBorder="1" applyAlignment="1">
      <alignment/>
    </xf>
    <xf numFmtId="165" fontId="40" fillId="0" borderId="0" xfId="4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25" borderId="0" xfId="0" applyNumberFormat="1" applyFont="1" applyFill="1" applyBorder="1" applyAlignment="1">
      <alignment/>
    </xf>
    <xf numFmtId="0" fontId="0" fillId="29" borderId="11" xfId="0" applyFont="1" applyFill="1" applyBorder="1" applyAlignment="1">
      <alignment/>
    </xf>
    <xf numFmtId="3" fontId="0" fillId="29" borderId="11" xfId="0" applyNumberFormat="1" applyFont="1" applyFill="1" applyBorder="1" applyAlignment="1">
      <alignment horizontal="right"/>
    </xf>
    <xf numFmtId="3" fontId="24" fillId="30" borderId="23" xfId="0" applyNumberFormat="1" applyFont="1" applyFill="1" applyBorder="1" applyAlignment="1">
      <alignment/>
    </xf>
    <xf numFmtId="0" fontId="24" fillId="30" borderId="23" xfId="0" applyFont="1" applyFill="1" applyBorder="1" applyAlignment="1">
      <alignment/>
    </xf>
    <xf numFmtId="165" fontId="24" fillId="30" borderId="23" xfId="40" applyNumberFormat="1" applyFont="1" applyFill="1" applyBorder="1" applyAlignment="1">
      <alignment horizontal="right" indent="2"/>
    </xf>
    <xf numFmtId="165" fontId="24" fillId="30" borderId="23" xfId="40" applyNumberFormat="1" applyFont="1" applyFill="1" applyBorder="1" applyAlignment="1">
      <alignment horizontal="center"/>
    </xf>
    <xf numFmtId="3" fontId="24" fillId="30" borderId="24" xfId="0" applyNumberFormat="1" applyFont="1" applyFill="1" applyBorder="1" applyAlignment="1">
      <alignment/>
    </xf>
    <xf numFmtId="0" fontId="24" fillId="30" borderId="24" xfId="0" applyFont="1" applyFill="1" applyBorder="1" applyAlignment="1">
      <alignment/>
    </xf>
    <xf numFmtId="165" fontId="24" fillId="30" borderId="24" xfId="40" applyNumberFormat="1" applyFont="1" applyFill="1" applyBorder="1" applyAlignment="1">
      <alignment horizontal="right"/>
    </xf>
    <xf numFmtId="165" fontId="24" fillId="30" borderId="24" xfId="40" applyNumberFormat="1" applyFont="1" applyFill="1" applyBorder="1" applyAlignment="1">
      <alignment horizontal="center"/>
    </xf>
    <xf numFmtId="3" fontId="24" fillId="30" borderId="24" xfId="40" applyNumberFormat="1" applyFont="1" applyFill="1" applyBorder="1" applyAlignment="1">
      <alignment horizontal="center"/>
    </xf>
    <xf numFmtId="3" fontId="24" fillId="30" borderId="24" xfId="40" applyNumberFormat="1" applyFont="1" applyFill="1" applyBorder="1" applyAlignment="1">
      <alignment horizontal="right"/>
    </xf>
    <xf numFmtId="3" fontId="23" fillId="31" borderId="25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4" fillId="0" borderId="26" xfId="40" applyNumberFormat="1" applyFont="1" applyFill="1" applyBorder="1" applyAlignment="1">
      <alignment horizontal="center"/>
    </xf>
    <xf numFmtId="3" fontId="24" fillId="0" borderId="0" xfId="40" applyNumberFormat="1" applyFont="1" applyFill="1" applyAlignment="1">
      <alignment/>
    </xf>
    <xf numFmtId="3" fontId="23" fillId="32" borderId="25" xfId="0" applyNumberFormat="1" applyFont="1" applyFill="1" applyBorder="1" applyAlignment="1">
      <alignment/>
    </xf>
    <xf numFmtId="3" fontId="23" fillId="32" borderId="27" xfId="40" applyNumberFormat="1" applyFont="1" applyFill="1" applyBorder="1" applyAlignment="1">
      <alignment horizontal="center"/>
    </xf>
    <xf numFmtId="3" fontId="23" fillId="32" borderId="28" xfId="40" applyNumberFormat="1" applyFont="1" applyFill="1" applyBorder="1" applyAlignment="1">
      <alignment/>
    </xf>
    <xf numFmtId="3" fontId="24" fillId="32" borderId="24" xfId="0" applyNumberFormat="1" applyFont="1" applyFill="1" applyBorder="1" applyAlignment="1">
      <alignment/>
    </xf>
    <xf numFmtId="0" fontId="24" fillId="32" borderId="24" xfId="0" applyFont="1" applyFill="1" applyBorder="1" applyAlignment="1">
      <alignment/>
    </xf>
    <xf numFmtId="165" fontId="24" fillId="32" borderId="26" xfId="40" applyNumberFormat="1" applyFont="1" applyFill="1" applyBorder="1" applyAlignment="1">
      <alignment horizontal="center"/>
    </xf>
    <xf numFmtId="165" fontId="24" fillId="32" borderId="24" xfId="40" applyNumberFormat="1" applyFont="1" applyFill="1" applyBorder="1" applyAlignment="1">
      <alignment/>
    </xf>
    <xf numFmtId="0" fontId="23" fillId="32" borderId="25" xfId="0" applyFont="1" applyFill="1" applyBorder="1" applyAlignment="1">
      <alignment/>
    </xf>
    <xf numFmtId="165" fontId="23" fillId="32" borderId="27" xfId="40" applyNumberFormat="1" applyFont="1" applyFill="1" applyBorder="1" applyAlignment="1">
      <alignment horizontal="center"/>
    </xf>
    <xf numFmtId="165" fontId="24" fillId="32" borderId="28" xfId="40" applyNumberFormat="1" applyFont="1" applyFill="1" applyBorder="1" applyAlignment="1">
      <alignment/>
    </xf>
    <xf numFmtId="0" fontId="24" fillId="0" borderId="24" xfId="0" applyFont="1" applyFill="1" applyBorder="1" applyAlignment="1">
      <alignment/>
    </xf>
    <xf numFmtId="165" fontId="24" fillId="0" borderId="26" xfId="40" applyNumberFormat="1" applyFont="1" applyFill="1" applyBorder="1" applyAlignment="1">
      <alignment/>
    </xf>
    <xf numFmtId="165" fontId="24" fillId="0" borderId="0" xfId="40" applyNumberFormat="1" applyFont="1" applyFill="1" applyAlignment="1">
      <alignment/>
    </xf>
    <xf numFmtId="165" fontId="23" fillId="31" borderId="25" xfId="0" applyNumberFormat="1" applyFont="1" applyFill="1" applyBorder="1" applyAlignment="1">
      <alignment horizontal="right"/>
    </xf>
    <xf numFmtId="165" fontId="23" fillId="31" borderId="29" xfId="40" applyNumberFormat="1" applyFont="1" applyFill="1" applyBorder="1" applyAlignment="1">
      <alignment/>
    </xf>
    <xf numFmtId="165" fontId="23" fillId="31" borderId="28" xfId="4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5" fontId="0" fillId="29" borderId="0" xfId="40" applyNumberFormat="1" applyFont="1" applyFill="1" applyAlignment="1">
      <alignment/>
    </xf>
    <xf numFmtId="0" fontId="0" fillId="29" borderId="0" xfId="0" applyFont="1" applyFill="1" applyAlignment="1">
      <alignment/>
    </xf>
    <xf numFmtId="0" fontId="22" fillId="29" borderId="11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22" fillId="34" borderId="0" xfId="0" applyNumberFormat="1" applyFont="1" applyFill="1" applyAlignment="1">
      <alignment/>
    </xf>
    <xf numFmtId="3" fontId="22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22" fillId="30" borderId="0" xfId="0" applyNumberFormat="1" applyFont="1" applyFill="1" applyAlignment="1">
      <alignment/>
    </xf>
    <xf numFmtId="3" fontId="22" fillId="36" borderId="0" xfId="0" applyNumberFormat="1" applyFont="1" applyFill="1" applyAlignment="1">
      <alignment/>
    </xf>
    <xf numFmtId="3" fontId="22" fillId="29" borderId="0" xfId="0" applyNumberFormat="1" applyFont="1" applyFill="1" applyAlignment="1">
      <alignment/>
    </xf>
    <xf numFmtId="3" fontId="0" fillId="0" borderId="20" xfId="40" applyNumberFormat="1" applyFont="1" applyFill="1" applyBorder="1" applyAlignment="1">
      <alignment horizontal="right"/>
    </xf>
    <xf numFmtId="165" fontId="26" fillId="0" borderId="0" xfId="40" applyNumberFormat="1" applyFont="1" applyFill="1" applyBorder="1" applyAlignment="1">
      <alignment/>
    </xf>
    <xf numFmtId="0" fontId="23" fillId="31" borderId="30" xfId="0" applyFont="1" applyFill="1" applyBorder="1" applyAlignment="1">
      <alignment/>
    </xf>
    <xf numFmtId="0" fontId="24" fillId="32" borderId="25" xfId="0" applyFont="1" applyFill="1" applyBorder="1" applyAlignment="1">
      <alignment/>
    </xf>
    <xf numFmtId="0" fontId="23" fillId="0" borderId="0" xfId="0" applyFont="1" applyFill="1" applyAlignment="1">
      <alignment/>
    </xf>
    <xf numFmtId="165" fontId="23" fillId="0" borderId="0" xfId="40" applyNumberFormat="1" applyFont="1" applyFill="1" applyAlignment="1">
      <alignment/>
    </xf>
    <xf numFmtId="3" fontId="24" fillId="30" borderId="31" xfId="0" applyNumberFormat="1" applyFont="1" applyFill="1" applyBorder="1" applyAlignment="1">
      <alignment/>
    </xf>
    <xf numFmtId="3" fontId="24" fillId="30" borderId="26" xfId="0" applyNumberFormat="1" applyFont="1" applyFill="1" applyBorder="1" applyAlignment="1">
      <alignment/>
    </xf>
    <xf numFmtId="3" fontId="0" fillId="30" borderId="32" xfId="0" applyNumberFormat="1" applyFont="1" applyFill="1" applyBorder="1" applyAlignment="1">
      <alignment/>
    </xf>
    <xf numFmtId="3" fontId="24" fillId="30" borderId="33" xfId="0" applyNumberFormat="1" applyFont="1" applyFill="1" applyBorder="1" applyAlignment="1">
      <alignment/>
    </xf>
    <xf numFmtId="165" fontId="0" fillId="31" borderId="0" xfId="40" applyNumberFormat="1" applyFont="1" applyFill="1" applyAlignment="1">
      <alignment/>
    </xf>
    <xf numFmtId="0" fontId="0" fillId="31" borderId="0" xfId="0" applyFont="1" applyFill="1" applyAlignment="1">
      <alignment/>
    </xf>
    <xf numFmtId="165" fontId="0" fillId="32" borderId="0" xfId="4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31" borderId="30" xfId="0" applyFont="1" applyFill="1" applyBorder="1" applyAlignment="1">
      <alignment/>
    </xf>
    <xf numFmtId="0" fontId="22" fillId="29" borderId="34" xfId="0" applyFont="1" applyFill="1" applyBorder="1" applyAlignment="1">
      <alignment/>
    </xf>
    <xf numFmtId="3" fontId="22" fillId="29" borderId="27" xfId="0" applyNumberFormat="1" applyFont="1" applyFill="1" applyBorder="1" applyAlignment="1">
      <alignment/>
    </xf>
    <xf numFmtId="3" fontId="0" fillId="32" borderId="35" xfId="0" applyNumberFormat="1" applyFont="1" applyFill="1" applyBorder="1" applyAlignment="1">
      <alignment/>
    </xf>
    <xf numFmtId="3" fontId="0" fillId="32" borderId="36" xfId="0" applyNumberFormat="1" applyFont="1" applyFill="1" applyBorder="1" applyAlignment="1">
      <alignment/>
    </xf>
    <xf numFmtId="165" fontId="24" fillId="32" borderId="0" xfId="40" applyNumberFormat="1" applyFont="1" applyFill="1" applyAlignment="1">
      <alignment/>
    </xf>
    <xf numFmtId="0" fontId="24" fillId="32" borderId="0" xfId="0" applyFont="1" applyFill="1" applyAlignment="1">
      <alignment/>
    </xf>
    <xf numFmtId="3" fontId="24" fillId="32" borderId="34" xfId="0" applyNumberFormat="1" applyFont="1" applyFill="1" applyBorder="1" applyAlignment="1">
      <alignment/>
    </xf>
    <xf numFmtId="3" fontId="23" fillId="32" borderId="29" xfId="0" applyNumberFormat="1" applyFont="1" applyFill="1" applyBorder="1" applyAlignment="1">
      <alignment/>
    </xf>
    <xf numFmtId="3" fontId="24" fillId="32" borderId="26" xfId="0" applyNumberFormat="1" applyFont="1" applyFill="1" applyBorder="1" applyAlignment="1">
      <alignment/>
    </xf>
    <xf numFmtId="3" fontId="24" fillId="32" borderId="33" xfId="0" applyNumberFormat="1" applyFont="1" applyFill="1" applyBorder="1" applyAlignment="1">
      <alignment/>
    </xf>
    <xf numFmtId="3" fontId="24" fillId="32" borderId="28" xfId="0" applyNumberFormat="1" applyFont="1" applyFill="1" applyBorder="1" applyAlignment="1">
      <alignment/>
    </xf>
    <xf numFmtId="3" fontId="23" fillId="31" borderId="29" xfId="0" applyNumberFormat="1" applyFont="1" applyFill="1" applyBorder="1" applyAlignment="1">
      <alignment/>
    </xf>
    <xf numFmtId="3" fontId="23" fillId="31" borderId="34" xfId="0" applyNumberFormat="1" applyFont="1" applyFill="1" applyBorder="1" applyAlignment="1">
      <alignment/>
    </xf>
    <xf numFmtId="3" fontId="22" fillId="29" borderId="27" xfId="0" applyNumberFormat="1" applyFont="1" applyFill="1" applyBorder="1" applyAlignment="1">
      <alignment/>
    </xf>
    <xf numFmtId="165" fontId="22" fillId="29" borderId="29" xfId="40" applyNumberFormat="1" applyFont="1" applyFill="1" applyBorder="1" applyAlignment="1">
      <alignment/>
    </xf>
    <xf numFmtId="165" fontId="22" fillId="29" borderId="0" xfId="40" applyNumberFormat="1" applyFont="1" applyFill="1" applyAlignment="1">
      <alignment/>
    </xf>
    <xf numFmtId="0" fontId="22" fillId="29" borderId="0" xfId="0" applyFont="1" applyFill="1" applyAlignment="1">
      <alignment/>
    </xf>
    <xf numFmtId="0" fontId="22" fillId="29" borderId="28" xfId="0" applyFont="1" applyFill="1" applyBorder="1" applyAlignment="1">
      <alignment/>
    </xf>
    <xf numFmtId="3" fontId="22" fillId="29" borderId="29" xfId="0" applyNumberFormat="1" applyFont="1" applyFill="1" applyBorder="1" applyAlignment="1">
      <alignment/>
    </xf>
    <xf numFmtId="1" fontId="0" fillId="29" borderId="11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 horizontal="right"/>
    </xf>
    <xf numFmtId="3" fontId="0" fillId="0" borderId="23" xfId="4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4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3" fontId="0" fillId="29" borderId="11" xfId="4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29" borderId="20" xfId="0" applyNumberFormat="1" applyFont="1" applyFill="1" applyBorder="1" applyAlignment="1">
      <alignment/>
    </xf>
    <xf numFmtId="3" fontId="0" fillId="29" borderId="20" xfId="40" applyNumberFormat="1" applyFont="1" applyFill="1" applyBorder="1" applyAlignment="1">
      <alignment horizontal="right"/>
    </xf>
    <xf numFmtId="3" fontId="0" fillId="29" borderId="37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 horizontal="left"/>
    </xf>
    <xf numFmtId="165" fontId="23" fillId="25" borderId="0" xfId="40" applyNumberFormat="1" applyFont="1" applyFill="1" applyBorder="1" applyAlignment="1">
      <alignment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72"/>
  <sheetViews>
    <sheetView tabSelected="1" view="pageBreakPreview" zoomScaleSheetLayoutView="100" zoomScalePageLayoutView="0" workbookViewId="0" topLeftCell="A22">
      <selection activeCell="D26" sqref="D26"/>
    </sheetView>
  </sheetViews>
  <sheetFormatPr defaultColWidth="11.57421875" defaultRowHeight="15"/>
  <cols>
    <col min="1" max="1" width="12.421875" style="7" customWidth="1"/>
    <col min="2" max="2" width="18.00390625" style="7" customWidth="1"/>
    <col min="3" max="4" width="14.140625" style="7" customWidth="1"/>
    <col min="5" max="5" width="13.28125" style="7" customWidth="1"/>
    <col min="6" max="6" width="16.8515625" style="58" bestFit="1" customWidth="1"/>
    <col min="7" max="7" width="15.8515625" style="26" customWidth="1"/>
    <col min="8" max="8" width="8.28125" style="26" hidden="1" customWidth="1"/>
    <col min="9" max="9" width="11.00390625" style="7" hidden="1" customWidth="1"/>
    <col min="10" max="10" width="11.8515625" style="7" hidden="1" customWidth="1"/>
    <col min="11" max="11" width="14.00390625" style="7" hidden="1" customWidth="1"/>
    <col min="12" max="12" width="7.57421875" style="7" hidden="1" customWidth="1"/>
    <col min="13" max="14" width="7.421875" style="7" hidden="1" customWidth="1"/>
    <col min="15" max="15" width="8.00390625" style="7" hidden="1" customWidth="1"/>
    <col min="16" max="16" width="9.8515625" style="7" hidden="1" customWidth="1"/>
    <col min="17" max="17" width="11.00390625" style="7" hidden="1" customWidth="1"/>
    <col min="18" max="18" width="11.7109375" style="7" hidden="1" customWidth="1"/>
    <col min="19" max="19" width="14.421875" style="7" hidden="1" customWidth="1"/>
    <col min="20" max="20" width="9.7109375" style="7" hidden="1" customWidth="1"/>
    <col min="21" max="21" width="12.57421875" style="7" hidden="1" customWidth="1"/>
    <col min="22" max="22" width="12.7109375" style="7" hidden="1" customWidth="1"/>
    <col min="23" max="16384" width="11.57421875" style="7" customWidth="1"/>
  </cols>
  <sheetData>
    <row r="1" spans="1:8" ht="15">
      <c r="A1" s="5"/>
      <c r="B1" s="5"/>
      <c r="C1" s="5" t="s">
        <v>17</v>
      </c>
      <c r="D1" s="5"/>
      <c r="E1" s="5"/>
      <c r="F1" s="28"/>
      <c r="G1" s="87"/>
      <c r="H1" s="6"/>
    </row>
    <row r="2" spans="1:8" ht="15">
      <c r="A2" s="5"/>
      <c r="B2" s="5"/>
      <c r="C2" s="5" t="s">
        <v>80</v>
      </c>
      <c r="D2" s="5"/>
      <c r="E2" s="5"/>
      <c r="F2" s="28"/>
      <c r="G2" s="87"/>
      <c r="H2" s="6"/>
    </row>
    <row r="3" spans="1:20" ht="15.75" thickBot="1">
      <c r="A3" s="5" t="s">
        <v>122</v>
      </c>
      <c r="B3" s="5"/>
      <c r="C3" s="5"/>
      <c r="D3" s="5"/>
      <c r="E3" s="5"/>
      <c r="F3" s="28"/>
      <c r="G3" s="87"/>
      <c r="H3" s="6"/>
      <c r="R3" s="18" t="s">
        <v>22</v>
      </c>
      <c r="S3" s="18"/>
      <c r="T3" s="18"/>
    </row>
    <row r="4" spans="1:17" ht="13.5" customHeight="1">
      <c r="A4" s="88"/>
      <c r="B4" s="5"/>
      <c r="C4" s="5"/>
      <c r="D4" s="5"/>
      <c r="E4" s="5"/>
      <c r="F4" s="65" t="s">
        <v>35</v>
      </c>
      <c r="G4" s="82"/>
      <c r="H4" s="39"/>
      <c r="I4" s="40"/>
      <c r="J4" s="40"/>
      <c r="K4" s="40"/>
      <c r="L4" s="40"/>
      <c r="M4" s="40" t="s">
        <v>0</v>
      </c>
      <c r="N4" s="40"/>
      <c r="O4" s="40"/>
      <c r="P4" s="41" t="s">
        <v>12</v>
      </c>
      <c r="Q4" s="41" t="s">
        <v>10</v>
      </c>
    </row>
    <row r="5" spans="1:17" ht="13.5" customHeight="1">
      <c r="A5" s="89"/>
      <c r="B5" s="37"/>
      <c r="C5" s="139" t="s">
        <v>61</v>
      </c>
      <c r="D5" s="8"/>
      <c r="E5" s="8"/>
      <c r="F5" s="3"/>
      <c r="G5" s="76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17" ht="7.5" customHeight="1">
      <c r="A6" s="89"/>
      <c r="B6" s="37"/>
      <c r="C6" s="52"/>
      <c r="D6" s="8"/>
      <c r="E6" s="8"/>
      <c r="F6" s="3"/>
      <c r="G6" s="76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>
      <c r="A7" s="114" t="s">
        <v>15</v>
      </c>
      <c r="B7" s="37"/>
      <c r="C7" s="52"/>
      <c r="D7" s="8"/>
      <c r="E7" s="8"/>
      <c r="F7" s="3"/>
      <c r="G7" s="76"/>
      <c r="H7" s="6"/>
      <c r="I7" s="13"/>
      <c r="J7" s="13"/>
      <c r="K7" s="13"/>
      <c r="L7" s="13"/>
      <c r="M7" s="13"/>
      <c r="N7" s="13"/>
      <c r="O7" s="13"/>
      <c r="P7" s="30"/>
      <c r="Q7" s="30"/>
      <c r="R7" s="94" t="s">
        <v>11</v>
      </c>
      <c r="S7" s="94" t="s">
        <v>46</v>
      </c>
      <c r="T7" s="94" t="s">
        <v>47</v>
      </c>
    </row>
    <row r="8" spans="1:20" ht="12.75" customHeight="1">
      <c r="A8" s="75"/>
      <c r="B8" s="9"/>
      <c r="C8" s="10"/>
      <c r="D8" s="8"/>
      <c r="E8" s="8"/>
      <c r="F8" s="61"/>
      <c r="G8" s="72"/>
      <c r="H8" s="6"/>
      <c r="I8" s="13"/>
      <c r="J8" s="13"/>
      <c r="K8" s="13"/>
      <c r="L8" s="13"/>
      <c r="M8" s="13"/>
      <c r="N8" s="13"/>
      <c r="O8" s="13"/>
      <c r="P8" s="30"/>
      <c r="Q8" s="30"/>
      <c r="T8" s="66"/>
    </row>
    <row r="9" spans="1:20" ht="11.25" customHeight="1">
      <c r="A9" s="75" t="s">
        <v>1</v>
      </c>
      <c r="B9" s="9"/>
      <c r="C9" s="10"/>
      <c r="D9" s="8"/>
      <c r="E9" s="8"/>
      <c r="F9" s="61"/>
      <c r="G9" s="72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9"/>
      <c r="T9" s="106"/>
    </row>
    <row r="10" spans="1:20" ht="13.5" customHeight="1">
      <c r="A10" s="25" t="s">
        <v>2</v>
      </c>
      <c r="B10" s="11" t="s">
        <v>87</v>
      </c>
      <c r="C10" s="10"/>
      <c r="D10" s="8"/>
      <c r="E10" s="8"/>
      <c r="F10" s="92">
        <v>6998335</v>
      </c>
      <c r="G10" s="72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113" t="s">
        <v>45</v>
      </c>
      <c r="S10" s="229"/>
      <c r="T10" s="140" t="s">
        <v>48</v>
      </c>
    </row>
    <row r="11" spans="1:20" ht="13.5" customHeight="1">
      <c r="A11" s="25"/>
      <c r="B11" s="11"/>
      <c r="C11" s="10"/>
      <c r="D11" s="27"/>
      <c r="E11" s="8"/>
      <c r="F11" s="92"/>
      <c r="G11" s="72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27" t="s">
        <v>45</v>
      </c>
      <c r="S11" s="234"/>
      <c r="T11" s="228" t="s">
        <v>48</v>
      </c>
    </row>
    <row r="12" spans="1:20" ht="13.5" customHeight="1">
      <c r="A12" s="9" t="s">
        <v>98</v>
      </c>
      <c r="B12" s="11"/>
      <c r="C12" s="10"/>
      <c r="D12" s="27"/>
      <c r="E12" s="8"/>
      <c r="F12" s="92"/>
      <c r="G12" s="72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37"/>
      <c r="S12" s="238"/>
      <c r="T12" s="239"/>
    </row>
    <row r="13" spans="1:20" ht="13.5" customHeight="1">
      <c r="A13" s="25" t="s">
        <v>3</v>
      </c>
      <c r="B13" s="11" t="s">
        <v>99</v>
      </c>
      <c r="C13" s="10"/>
      <c r="D13" s="27"/>
      <c r="E13" s="8"/>
      <c r="F13" s="92">
        <v>20875000</v>
      </c>
      <c r="G13" s="72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37"/>
      <c r="S13" s="238"/>
      <c r="T13" s="239"/>
    </row>
    <row r="14" spans="1:20" ht="13.5" customHeight="1">
      <c r="A14" s="25"/>
      <c r="B14" s="11"/>
      <c r="C14" s="10"/>
      <c r="D14" s="27"/>
      <c r="E14" s="8"/>
      <c r="F14" s="92"/>
      <c r="G14" s="72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37"/>
      <c r="S14" s="238"/>
      <c r="T14" s="239"/>
    </row>
    <row r="15" spans="1:21" ht="13.5" customHeight="1">
      <c r="A15" s="25"/>
      <c r="B15" s="11"/>
      <c r="C15" s="10"/>
      <c r="D15" s="27"/>
      <c r="E15" s="8"/>
      <c r="F15" s="92"/>
      <c r="G15" s="72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32"/>
      <c r="S15" s="193"/>
      <c r="T15" s="233"/>
      <c r="U15" s="186" t="e">
        <f>S10+#REF!+S11+S15</f>
        <v>#REF!</v>
      </c>
    </row>
    <row r="16" spans="1:20" ht="13.5" customHeight="1">
      <c r="A16" s="25"/>
      <c r="B16" s="68" t="s">
        <v>4</v>
      </c>
      <c r="C16" s="68"/>
      <c r="D16" s="60"/>
      <c r="E16" s="69"/>
      <c r="F16" s="70">
        <f>SUM(F10:F15)</f>
        <v>27873335</v>
      </c>
      <c r="G16" s="85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97"/>
      <c r="S16" s="121"/>
      <c r="T16" s="33"/>
    </row>
    <row r="17" spans="1:20" ht="13.5" customHeight="1">
      <c r="A17" s="71"/>
      <c r="B17" s="4"/>
      <c r="C17" s="15"/>
      <c r="D17" s="16"/>
      <c r="E17" s="16"/>
      <c r="F17" s="74"/>
      <c r="G17" s="72"/>
      <c r="H17" s="6"/>
      <c r="I17" s="13"/>
      <c r="J17" s="13"/>
      <c r="K17" s="13"/>
      <c r="L17" s="13"/>
      <c r="M17" s="13"/>
      <c r="N17" s="13"/>
      <c r="O17" s="13"/>
      <c r="P17" s="30"/>
      <c r="Q17" s="30"/>
      <c r="R17" s="69"/>
      <c r="S17" s="13"/>
      <c r="T17" s="106"/>
    </row>
    <row r="18" spans="1:20" s="18" customFormat="1" ht="15">
      <c r="A18" s="16" t="s">
        <v>120</v>
      </c>
      <c r="B18" s="4"/>
      <c r="C18" s="15"/>
      <c r="D18" s="16"/>
      <c r="E18" s="16"/>
      <c r="F18" s="74"/>
      <c r="G18" s="65"/>
      <c r="H18" s="17"/>
      <c r="I18" s="43"/>
      <c r="J18" s="43"/>
      <c r="K18" s="43"/>
      <c r="L18" s="43"/>
      <c r="M18" s="43"/>
      <c r="N18" s="43"/>
      <c r="O18" s="43"/>
      <c r="P18" s="31"/>
      <c r="Q18" s="31"/>
      <c r="R18" s="69"/>
      <c r="S18" s="69"/>
      <c r="T18" s="107"/>
    </row>
    <row r="19" spans="1:20" s="18" customFormat="1" ht="15">
      <c r="A19" s="16" t="s">
        <v>33</v>
      </c>
      <c r="B19" s="46"/>
      <c r="C19" s="50">
        <v>1222417093</v>
      </c>
      <c r="D19" s="16"/>
      <c r="E19" s="16"/>
      <c r="F19" s="74"/>
      <c r="G19" s="65"/>
      <c r="H19" s="17"/>
      <c r="I19" s="43"/>
      <c r="J19" s="43"/>
      <c r="K19" s="43"/>
      <c r="L19" s="43"/>
      <c r="M19" s="43"/>
      <c r="N19" s="43"/>
      <c r="O19" s="43"/>
      <c r="P19" s="31"/>
      <c r="Q19" s="31"/>
      <c r="R19" s="43"/>
      <c r="S19" s="43"/>
      <c r="T19" s="108"/>
    </row>
    <row r="20" spans="1:20" s="18" customFormat="1" ht="15">
      <c r="A20" s="16"/>
      <c r="B20" s="4"/>
      <c r="C20" s="15"/>
      <c r="D20" s="16"/>
      <c r="E20" s="16"/>
      <c r="F20" s="74"/>
      <c r="G20" s="65"/>
      <c r="H20" s="17"/>
      <c r="I20" s="43"/>
      <c r="J20" s="43"/>
      <c r="K20" s="43"/>
      <c r="L20" s="43"/>
      <c r="M20" s="43"/>
      <c r="N20" s="43"/>
      <c r="O20" s="43"/>
      <c r="P20" s="31"/>
      <c r="Q20" s="31"/>
      <c r="R20" s="43"/>
      <c r="S20" s="43"/>
      <c r="T20" s="108"/>
    </row>
    <row r="21" spans="1:20" s="18" customFormat="1" ht="20.25">
      <c r="A21" s="114" t="s">
        <v>19</v>
      </c>
      <c r="B21" s="4"/>
      <c r="C21" s="15"/>
      <c r="D21" s="16"/>
      <c r="E21" s="16"/>
      <c r="F21" s="111"/>
      <c r="G21" s="65"/>
      <c r="H21" s="17"/>
      <c r="I21" s="43"/>
      <c r="J21" s="43"/>
      <c r="K21" s="43"/>
      <c r="L21" s="43"/>
      <c r="M21" s="43"/>
      <c r="N21" s="43"/>
      <c r="O21" s="43"/>
      <c r="P21" s="31"/>
      <c r="Q21" s="31"/>
      <c r="R21" s="43"/>
      <c r="S21" s="43"/>
      <c r="T21" s="108"/>
    </row>
    <row r="22" spans="1:20" s="18" customFormat="1" ht="15" customHeight="1">
      <c r="A22" s="114"/>
      <c r="B22" s="4"/>
      <c r="C22" s="15"/>
      <c r="D22" s="16"/>
      <c r="E22" s="16"/>
      <c r="F22" s="111"/>
      <c r="G22" s="65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43"/>
      <c r="S22" s="43"/>
      <c r="T22" s="108"/>
    </row>
    <row r="23" spans="1:20" s="18" customFormat="1" ht="15" customHeight="1">
      <c r="A23" s="9" t="s">
        <v>92</v>
      </c>
      <c r="B23" s="4"/>
      <c r="C23" s="15"/>
      <c r="D23" s="16"/>
      <c r="E23" s="16"/>
      <c r="F23" s="111"/>
      <c r="G23" s="65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8"/>
    </row>
    <row r="24" spans="1:20" s="18" customFormat="1" ht="15" customHeight="1">
      <c r="A24" s="25" t="s">
        <v>93</v>
      </c>
      <c r="B24" s="105" t="s">
        <v>94</v>
      </c>
      <c r="C24" s="15"/>
      <c r="D24" s="16"/>
      <c r="E24" s="16"/>
      <c r="F24" s="92">
        <v>209931</v>
      </c>
      <c r="G24" s="65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8"/>
    </row>
    <row r="25" spans="1:20" s="18" customFormat="1" ht="15" customHeight="1">
      <c r="A25" s="16"/>
      <c r="B25" s="105"/>
      <c r="C25" s="15"/>
      <c r="D25" s="16"/>
      <c r="E25" s="16"/>
      <c r="F25" s="92"/>
      <c r="G25" s="65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8"/>
    </row>
    <row r="26" spans="1:20" s="18" customFormat="1" ht="15" customHeight="1">
      <c r="A26" s="9" t="s">
        <v>13</v>
      </c>
      <c r="B26" s="105"/>
      <c r="C26" s="15"/>
      <c r="D26" s="16"/>
      <c r="E26" s="16"/>
      <c r="F26" s="92"/>
      <c r="G26" s="65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8"/>
    </row>
    <row r="27" spans="1:20" s="18" customFormat="1" ht="15" customHeight="1">
      <c r="A27" s="25" t="s">
        <v>93</v>
      </c>
      <c r="B27" s="105" t="s">
        <v>95</v>
      </c>
      <c r="C27" s="15"/>
      <c r="D27" s="16"/>
      <c r="E27" s="16"/>
      <c r="F27" s="92">
        <v>3639439</v>
      </c>
      <c r="G27" s="65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43"/>
      <c r="S27" s="43"/>
      <c r="T27" s="108"/>
    </row>
    <row r="28" spans="1:20" s="18" customFormat="1" ht="15" customHeight="1">
      <c r="A28" s="25" t="s">
        <v>3</v>
      </c>
      <c r="B28" s="105" t="s">
        <v>103</v>
      </c>
      <c r="C28" s="15"/>
      <c r="D28" s="16"/>
      <c r="E28" s="16"/>
      <c r="F28" s="92">
        <v>3800000</v>
      </c>
      <c r="G28" s="242">
        <f>SUM(F27:F28)</f>
        <v>7439439</v>
      </c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43"/>
      <c r="S28" s="43"/>
      <c r="T28" s="108"/>
    </row>
    <row r="29" spans="1:20" s="18" customFormat="1" ht="15">
      <c r="A29" s="9" t="s">
        <v>16</v>
      </c>
      <c r="B29" s="11"/>
      <c r="C29" s="25"/>
      <c r="D29" s="25"/>
      <c r="E29" s="25"/>
      <c r="F29" s="92"/>
      <c r="G29" s="85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97"/>
      <c r="S29" s="120"/>
      <c r="T29" s="120"/>
    </row>
    <row r="30" spans="1:20" s="18" customFormat="1" ht="15">
      <c r="A30" s="25" t="s">
        <v>93</v>
      </c>
      <c r="B30" s="11" t="s">
        <v>96</v>
      </c>
      <c r="C30" s="15"/>
      <c r="D30" s="25"/>
      <c r="E30" s="25"/>
      <c r="F30" s="92">
        <v>3148965</v>
      </c>
      <c r="G30" s="85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97" t="s">
        <v>74</v>
      </c>
      <c r="S30" s="120"/>
      <c r="T30" s="120" t="s">
        <v>63</v>
      </c>
    </row>
    <row r="31" spans="1:20" s="18" customFormat="1" ht="15">
      <c r="A31" s="25"/>
      <c r="B31" s="11"/>
      <c r="C31" s="15"/>
      <c r="D31" s="16"/>
      <c r="E31" s="25"/>
      <c r="F31" s="92"/>
      <c r="G31" s="85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97"/>
      <c r="S31" s="120"/>
      <c r="T31" s="120"/>
    </row>
    <row r="32" spans="1:20" s="18" customFormat="1" ht="15">
      <c r="A32" s="9" t="s">
        <v>100</v>
      </c>
      <c r="B32" s="11"/>
      <c r="C32" s="15"/>
      <c r="D32" s="16"/>
      <c r="E32" s="25"/>
      <c r="F32" s="92"/>
      <c r="G32" s="85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97"/>
      <c r="S32" s="120"/>
      <c r="T32" s="120"/>
    </row>
    <row r="33" spans="1:20" s="18" customFormat="1" ht="15">
      <c r="A33" s="25" t="s">
        <v>3</v>
      </c>
      <c r="B33" s="11" t="s">
        <v>101</v>
      </c>
      <c r="C33" s="15"/>
      <c r="D33" s="16"/>
      <c r="E33" s="25"/>
      <c r="F33" s="92">
        <v>18388000</v>
      </c>
      <c r="G33" s="85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97"/>
      <c r="S33" s="120"/>
      <c r="T33" s="120"/>
    </row>
    <row r="34" spans="1:21" s="18" customFormat="1" ht="15">
      <c r="A34" s="25"/>
      <c r="B34" s="11"/>
      <c r="C34" s="15"/>
      <c r="D34" s="25"/>
      <c r="E34" s="25"/>
      <c r="F34" s="92"/>
      <c r="G34" s="85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97"/>
      <c r="S34" s="120"/>
      <c r="T34" s="120"/>
      <c r="U34" s="187" t="e">
        <f>S30+#REF!+S34</f>
        <v>#REF!</v>
      </c>
    </row>
    <row r="35" spans="1:21" s="18" customFormat="1" ht="15">
      <c r="A35" s="25"/>
      <c r="B35" s="11"/>
      <c r="C35" s="15"/>
      <c r="D35" s="25"/>
      <c r="E35" s="25"/>
      <c r="F35" s="92"/>
      <c r="G35" s="85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97"/>
      <c r="S35" s="120"/>
      <c r="T35" s="120"/>
      <c r="U35" s="187"/>
    </row>
    <row r="36" spans="1:20" s="18" customFormat="1" ht="15">
      <c r="A36" s="9" t="s">
        <v>32</v>
      </c>
      <c r="B36" s="24"/>
      <c r="C36" s="15"/>
      <c r="D36" s="16"/>
      <c r="E36" s="16"/>
      <c r="F36" s="92"/>
      <c r="G36" s="85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97"/>
      <c r="S36" s="120"/>
      <c r="T36" s="120"/>
    </row>
    <row r="37" spans="1:20" s="18" customFormat="1" ht="15">
      <c r="A37" s="25" t="s">
        <v>3</v>
      </c>
      <c r="B37" s="11" t="s">
        <v>113</v>
      </c>
      <c r="C37" s="15"/>
      <c r="D37" s="16"/>
      <c r="E37" s="16"/>
      <c r="F37" s="92">
        <v>5000000</v>
      </c>
      <c r="G37" s="85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97" t="s">
        <v>31</v>
      </c>
      <c r="S37" s="231"/>
      <c r="T37" s="120" t="s">
        <v>64</v>
      </c>
    </row>
    <row r="38" spans="1:20" s="18" customFormat="1" ht="15">
      <c r="A38" s="25" t="s">
        <v>3</v>
      </c>
      <c r="B38" s="11" t="s">
        <v>105</v>
      </c>
      <c r="C38" s="25"/>
      <c r="D38" s="16"/>
      <c r="E38" s="16"/>
      <c r="F38" s="92">
        <v>36290000</v>
      </c>
      <c r="G38" s="242">
        <f>SUM(F37:F38)</f>
        <v>41290000</v>
      </c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97" t="s">
        <v>31</v>
      </c>
      <c r="S38" s="231"/>
      <c r="T38" s="120"/>
    </row>
    <row r="39" spans="1:20" s="18" customFormat="1" ht="15">
      <c r="A39" s="25"/>
      <c r="B39" s="11"/>
      <c r="C39" s="15"/>
      <c r="D39" s="16"/>
      <c r="E39" s="16"/>
      <c r="F39" s="92"/>
      <c r="G39" s="85"/>
      <c r="H39" s="17"/>
      <c r="I39" s="43"/>
      <c r="J39" s="43"/>
      <c r="K39" s="43"/>
      <c r="L39" s="43"/>
      <c r="M39" s="43"/>
      <c r="N39" s="43"/>
      <c r="O39" s="43"/>
      <c r="P39" s="31"/>
      <c r="Q39" s="31"/>
      <c r="R39" s="97" t="s">
        <v>31</v>
      </c>
      <c r="S39" s="231"/>
      <c r="T39" s="120"/>
    </row>
    <row r="40" spans="1:20" s="18" customFormat="1" ht="14.25">
      <c r="A40" s="25"/>
      <c r="B40" s="11"/>
      <c r="C40" s="10"/>
      <c r="D40" s="8"/>
      <c r="E40" s="8"/>
      <c r="F40" s="92"/>
      <c r="G40" s="85"/>
      <c r="H40" s="17"/>
      <c r="I40" s="13"/>
      <c r="J40" s="43"/>
      <c r="K40" s="45"/>
      <c r="L40" s="43"/>
      <c r="M40" s="43"/>
      <c r="N40" s="43"/>
      <c r="O40" s="43"/>
      <c r="P40" s="30"/>
      <c r="Q40" s="30"/>
      <c r="R40" s="97"/>
      <c r="S40" s="231"/>
      <c r="T40" s="120"/>
    </row>
    <row r="41" spans="1:20" s="18" customFormat="1" ht="15">
      <c r="A41" s="9" t="s">
        <v>68</v>
      </c>
      <c r="B41" s="11"/>
      <c r="C41" s="10"/>
      <c r="D41" s="8"/>
      <c r="E41" s="8"/>
      <c r="F41" s="92"/>
      <c r="G41" s="85"/>
      <c r="H41" s="17"/>
      <c r="I41" s="13"/>
      <c r="J41" s="43"/>
      <c r="K41" s="45"/>
      <c r="L41" s="43"/>
      <c r="M41" s="43"/>
      <c r="N41" s="43"/>
      <c r="O41" s="43"/>
      <c r="P41" s="30"/>
      <c r="Q41" s="30"/>
      <c r="R41" s="97"/>
      <c r="S41" s="231"/>
      <c r="T41" s="120"/>
    </row>
    <row r="42" spans="1:20" s="18" customFormat="1" ht="15">
      <c r="A42" s="25" t="s">
        <v>3</v>
      </c>
      <c r="B42" s="11" t="s">
        <v>97</v>
      </c>
      <c r="C42" s="15"/>
      <c r="D42" s="16"/>
      <c r="E42" s="16"/>
      <c r="F42" s="92">
        <v>50000</v>
      </c>
      <c r="G42" s="85"/>
      <c r="H42" s="17"/>
      <c r="I42" s="13"/>
      <c r="J42" s="43"/>
      <c r="K42" s="45"/>
      <c r="L42" s="43"/>
      <c r="M42" s="43"/>
      <c r="N42" s="43"/>
      <c r="O42" s="43"/>
      <c r="P42" s="30"/>
      <c r="Q42" s="30"/>
      <c r="R42" s="149">
        <v>5512123</v>
      </c>
      <c r="S42" s="150"/>
      <c r="T42" s="150" t="s">
        <v>49</v>
      </c>
    </row>
    <row r="43" spans="1:20" s="18" customFormat="1" ht="15">
      <c r="A43" s="25" t="s">
        <v>3</v>
      </c>
      <c r="B43" s="11" t="s">
        <v>121</v>
      </c>
      <c r="C43" s="15"/>
      <c r="D43" s="16"/>
      <c r="E43" s="16"/>
      <c r="F43" s="92">
        <v>-36290000</v>
      </c>
      <c r="G43" s="242">
        <f>SUM(F42:F43)</f>
        <v>-36240000</v>
      </c>
      <c r="H43" s="17"/>
      <c r="I43" s="13"/>
      <c r="J43" s="43"/>
      <c r="K43" s="45"/>
      <c r="L43" s="43"/>
      <c r="M43" s="43"/>
      <c r="N43" s="43"/>
      <c r="O43" s="43"/>
      <c r="P43" s="30"/>
      <c r="Q43" s="30"/>
      <c r="R43" s="149"/>
      <c r="S43" s="150"/>
      <c r="T43" s="150"/>
    </row>
    <row r="44" spans="1:20" s="18" customFormat="1" ht="15">
      <c r="A44" s="25"/>
      <c r="B44" s="11"/>
      <c r="C44" s="15"/>
      <c r="D44" s="16"/>
      <c r="E44" s="16"/>
      <c r="F44" s="92"/>
      <c r="G44" s="85"/>
      <c r="H44" s="17"/>
      <c r="I44" s="13"/>
      <c r="J44" s="43"/>
      <c r="K44" s="45"/>
      <c r="L44" s="43"/>
      <c r="M44" s="43"/>
      <c r="N44" s="43"/>
      <c r="O44" s="43"/>
      <c r="P44" s="30"/>
      <c r="Q44" s="30"/>
      <c r="R44" s="97"/>
      <c r="S44" s="120"/>
      <c r="T44" s="120"/>
    </row>
    <row r="45" spans="1:20" s="18" customFormat="1" ht="15">
      <c r="A45" s="9" t="s">
        <v>18</v>
      </c>
      <c r="B45" s="11"/>
      <c r="C45" s="15"/>
      <c r="D45" s="16"/>
      <c r="E45" s="16"/>
      <c r="F45" s="92"/>
      <c r="G45" s="85"/>
      <c r="H45" s="17"/>
      <c r="I45" s="43"/>
      <c r="J45" s="43"/>
      <c r="K45" s="46"/>
      <c r="L45" s="43"/>
      <c r="M45" s="43"/>
      <c r="N45" s="43"/>
      <c r="O45" s="43"/>
      <c r="P45" s="30"/>
      <c r="Q45" s="30"/>
      <c r="R45" s="97"/>
      <c r="S45" s="120"/>
      <c r="T45" s="120"/>
    </row>
    <row r="46" spans="1:20" s="18" customFormat="1" ht="15">
      <c r="A46" s="25" t="s">
        <v>3</v>
      </c>
      <c r="B46" s="11" t="s">
        <v>88</v>
      </c>
      <c r="C46" s="15"/>
      <c r="D46" s="16"/>
      <c r="E46" s="16"/>
      <c r="F46" s="92">
        <v>-5000000</v>
      </c>
      <c r="G46" s="85"/>
      <c r="H46" s="17"/>
      <c r="I46" s="43"/>
      <c r="J46" s="43"/>
      <c r="K46" s="46"/>
      <c r="L46" s="43"/>
      <c r="M46" s="43"/>
      <c r="N46" s="43"/>
      <c r="O46" s="43"/>
      <c r="P46" s="30"/>
      <c r="Q46" s="30"/>
      <c r="R46" s="97" t="s">
        <v>66</v>
      </c>
      <c r="S46" s="230"/>
      <c r="T46" s="120" t="s">
        <v>49</v>
      </c>
    </row>
    <row r="47" spans="1:20" s="18" customFormat="1" ht="15">
      <c r="A47" s="25" t="s">
        <v>3</v>
      </c>
      <c r="B47" s="11" t="s">
        <v>97</v>
      </c>
      <c r="C47" s="15"/>
      <c r="D47" s="16"/>
      <c r="E47" s="16"/>
      <c r="F47" s="92">
        <v>-50000</v>
      </c>
      <c r="G47" s="85"/>
      <c r="H47" s="17"/>
      <c r="I47" s="43"/>
      <c r="J47" s="43"/>
      <c r="K47" s="46"/>
      <c r="L47" s="43"/>
      <c r="M47" s="43"/>
      <c r="N47" s="43"/>
      <c r="O47" s="43"/>
      <c r="P47" s="30"/>
      <c r="Q47" s="30"/>
      <c r="R47" s="97" t="s">
        <v>66</v>
      </c>
      <c r="S47" s="230"/>
      <c r="T47" s="120"/>
    </row>
    <row r="48" spans="1:20" s="18" customFormat="1" ht="15">
      <c r="A48" s="25" t="s">
        <v>3</v>
      </c>
      <c r="B48" s="11" t="s">
        <v>102</v>
      </c>
      <c r="C48" s="15"/>
      <c r="D48" s="16"/>
      <c r="E48" s="16"/>
      <c r="F48" s="92">
        <v>-1313000</v>
      </c>
      <c r="G48" s="242">
        <f>SUM(F46:F48)</f>
        <v>-6363000</v>
      </c>
      <c r="H48" s="17"/>
      <c r="I48" s="43"/>
      <c r="J48" s="43"/>
      <c r="K48" s="46"/>
      <c r="L48" s="43"/>
      <c r="M48" s="43"/>
      <c r="N48" s="43"/>
      <c r="O48" s="43"/>
      <c r="P48" s="30"/>
      <c r="Q48" s="30"/>
      <c r="R48" s="97"/>
      <c r="S48" s="230"/>
      <c r="T48" s="120"/>
    </row>
    <row r="49" spans="1:20" s="18" customFormat="1" ht="15">
      <c r="A49" s="25"/>
      <c r="B49" s="11"/>
      <c r="C49" s="15"/>
      <c r="D49" s="16"/>
      <c r="E49" s="16"/>
      <c r="F49" s="92"/>
      <c r="G49" s="85"/>
      <c r="H49" s="17"/>
      <c r="I49" s="43"/>
      <c r="J49" s="43"/>
      <c r="K49" s="46"/>
      <c r="L49" s="43"/>
      <c r="M49" s="43"/>
      <c r="N49" s="43"/>
      <c r="O49" s="43"/>
      <c r="P49" s="30"/>
      <c r="Q49" s="30"/>
      <c r="R49" s="97"/>
      <c r="S49" s="230"/>
      <c r="T49" s="120"/>
    </row>
    <row r="50" spans="1:20" ht="15">
      <c r="A50" s="68"/>
      <c r="B50" s="68" t="s">
        <v>7</v>
      </c>
      <c r="C50" s="13"/>
      <c r="D50" s="13"/>
      <c r="E50" s="13"/>
      <c r="F50" s="111">
        <f>SUM(F24:F49)</f>
        <v>27873335</v>
      </c>
      <c r="G50" s="110"/>
      <c r="H50" s="6"/>
      <c r="I50" s="13"/>
      <c r="J50" s="13"/>
      <c r="K50" s="13"/>
      <c r="L50" s="13"/>
      <c r="M50" s="13"/>
      <c r="N50" s="13"/>
      <c r="O50" s="13"/>
      <c r="P50" s="30"/>
      <c r="Q50" s="30"/>
      <c r="R50" s="30"/>
      <c r="S50" s="121"/>
      <c r="T50" s="34"/>
    </row>
    <row r="51" spans="1:20" ht="14.25">
      <c r="A51" s="5"/>
      <c r="B51" s="5"/>
      <c r="C51" s="27"/>
      <c r="D51" s="27"/>
      <c r="E51" s="27"/>
      <c r="F51" s="36"/>
      <c r="G51" s="85"/>
      <c r="H51" s="6"/>
      <c r="I51" s="13"/>
      <c r="J51" s="13"/>
      <c r="K51" s="13"/>
      <c r="L51" s="13"/>
      <c r="M51" s="13"/>
      <c r="N51" s="13"/>
      <c r="O51" s="13"/>
      <c r="P51" s="30"/>
      <c r="Q51" s="30"/>
      <c r="T51" s="66"/>
    </row>
    <row r="52" spans="1:22" ht="15">
      <c r="A52" s="16" t="s">
        <v>119</v>
      </c>
      <c r="B52" s="16"/>
      <c r="C52" s="16"/>
      <c r="D52" s="16"/>
      <c r="E52" s="16"/>
      <c r="F52" s="28"/>
      <c r="G52" s="28"/>
      <c r="H52" s="6"/>
      <c r="I52" s="13"/>
      <c r="J52" s="13"/>
      <c r="K52" s="13"/>
      <c r="L52" s="13"/>
      <c r="M52" s="13"/>
      <c r="N52" s="13"/>
      <c r="O52" s="13"/>
      <c r="P52" s="30"/>
      <c r="Q52" s="30"/>
      <c r="T52" s="66"/>
      <c r="V52" s="66"/>
    </row>
    <row r="53" spans="1:22" ht="15">
      <c r="A53" s="16" t="s">
        <v>5</v>
      </c>
      <c r="B53" s="46"/>
      <c r="C53" s="50">
        <v>1222417093</v>
      </c>
      <c r="D53" s="16"/>
      <c r="E53" s="16"/>
      <c r="F53" s="36"/>
      <c r="G53" s="36"/>
      <c r="H53" s="6"/>
      <c r="I53" s="13"/>
      <c r="J53" s="13"/>
      <c r="K53" s="13"/>
      <c r="L53" s="13"/>
      <c r="M53" s="13"/>
      <c r="N53" s="13"/>
      <c r="O53" s="13"/>
      <c r="P53" s="30"/>
      <c r="Q53" s="30"/>
      <c r="T53" s="66"/>
      <c r="V53" s="66"/>
    </row>
    <row r="54" spans="1:22" ht="15" hidden="1">
      <c r="A54" s="16"/>
      <c r="B54" s="4"/>
      <c r="C54" s="15"/>
      <c r="D54" s="16"/>
      <c r="E54" s="16"/>
      <c r="F54" s="36"/>
      <c r="G54" s="36"/>
      <c r="H54" s="6"/>
      <c r="I54" s="13"/>
      <c r="J54" s="13"/>
      <c r="K54" s="13"/>
      <c r="L54" s="13"/>
      <c r="M54" s="13"/>
      <c r="N54" s="13"/>
      <c r="O54" s="13"/>
      <c r="P54" s="13"/>
      <c r="Q54" s="13"/>
      <c r="T54" s="66"/>
      <c r="V54" s="66"/>
    </row>
    <row r="55" spans="1:20" ht="13.5" customHeight="1" hidden="1" thickBot="1">
      <c r="A55" s="71"/>
      <c r="B55" s="22"/>
      <c r="C55" s="22"/>
      <c r="D55" s="23"/>
      <c r="E55" s="23"/>
      <c r="F55" s="57"/>
      <c r="G55" s="76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18" t="s">
        <v>22</v>
      </c>
      <c r="S55" s="18"/>
      <c r="T55" s="18"/>
    </row>
    <row r="56" spans="1:20" ht="13.5" customHeight="1" hidden="1">
      <c r="A56" s="71"/>
      <c r="B56" s="22"/>
      <c r="C56" s="22"/>
      <c r="D56" s="23"/>
      <c r="E56" s="23"/>
      <c r="F56" s="57"/>
      <c r="G56" s="76"/>
      <c r="H56" s="6"/>
      <c r="R56" s="18"/>
      <c r="S56" s="18"/>
      <c r="T56" s="18"/>
    </row>
    <row r="57" spans="1:20" ht="13.5" customHeight="1" hidden="1">
      <c r="A57" s="75"/>
      <c r="B57" s="138"/>
      <c r="C57" s="137" t="s">
        <v>60</v>
      </c>
      <c r="D57" s="8"/>
      <c r="E57" s="8"/>
      <c r="F57" s="3"/>
      <c r="G57" s="76"/>
      <c r="H57" s="6"/>
      <c r="P57" s="32" t="s">
        <v>12</v>
      </c>
      <c r="Q57" s="32" t="s">
        <v>10</v>
      </c>
      <c r="R57" s="18"/>
      <c r="S57" s="96"/>
      <c r="T57" s="18"/>
    </row>
    <row r="58" spans="1:20" ht="13.5" customHeight="1" hidden="1">
      <c r="A58" s="75"/>
      <c r="B58" s="51"/>
      <c r="C58" s="52"/>
      <c r="D58" s="8"/>
      <c r="E58" s="8"/>
      <c r="F58" s="3"/>
      <c r="G58" s="76"/>
      <c r="H58" s="6"/>
      <c r="P58" s="32"/>
      <c r="Q58" s="32"/>
      <c r="R58" s="13"/>
      <c r="S58" s="13"/>
      <c r="T58" s="13"/>
    </row>
    <row r="59" spans="1:20" ht="18.75" customHeight="1" hidden="1">
      <c r="A59" s="114" t="s">
        <v>15</v>
      </c>
      <c r="B59" s="9"/>
      <c r="C59" s="10"/>
      <c r="D59" s="8"/>
      <c r="E59" s="8"/>
      <c r="F59" s="29" t="s">
        <v>35</v>
      </c>
      <c r="G59" s="76"/>
      <c r="H59" s="6"/>
      <c r="P59" s="30"/>
      <c r="Q59" s="30"/>
      <c r="R59" s="13"/>
      <c r="S59" s="13"/>
      <c r="T59" s="13"/>
    </row>
    <row r="60" spans="1:20" ht="13.5" customHeight="1" hidden="1">
      <c r="A60" s="114"/>
      <c r="B60" s="9"/>
      <c r="C60" s="10"/>
      <c r="D60" s="8"/>
      <c r="E60" s="8"/>
      <c r="F60" s="57"/>
      <c r="G60" s="76"/>
      <c r="H60" s="6"/>
      <c r="P60" s="30"/>
      <c r="Q60" s="30"/>
      <c r="R60" s="30"/>
      <c r="S60" s="30"/>
      <c r="T60" s="30"/>
    </row>
    <row r="61" spans="1:20" ht="13.5" customHeight="1" hidden="1">
      <c r="A61" s="75" t="s">
        <v>34</v>
      </c>
      <c r="B61" s="9"/>
      <c r="C61" s="10"/>
      <c r="D61" s="8"/>
      <c r="E61" s="8"/>
      <c r="F61" s="57"/>
      <c r="G61" s="76"/>
      <c r="H61" s="6"/>
      <c r="P61" s="30"/>
      <c r="Q61" s="30"/>
      <c r="R61" s="30"/>
      <c r="S61" s="30"/>
      <c r="T61" s="30"/>
    </row>
    <row r="62" spans="1:21" ht="13.5" customHeight="1" hidden="1">
      <c r="A62" s="25"/>
      <c r="B62" s="11"/>
      <c r="C62" s="25"/>
      <c r="D62" s="25"/>
      <c r="E62" s="16"/>
      <c r="F62" s="92"/>
      <c r="G62" s="90"/>
      <c r="H62" s="6"/>
      <c r="P62" s="30"/>
      <c r="Q62" s="30"/>
      <c r="R62" s="100"/>
      <c r="S62" s="33"/>
      <c r="T62" s="130"/>
      <c r="U62" s="189"/>
    </row>
    <row r="63" spans="1:20" ht="13.5" customHeight="1" hidden="1">
      <c r="A63" s="25" t="s">
        <v>38</v>
      </c>
      <c r="B63" s="11" t="s">
        <v>37</v>
      </c>
      <c r="C63" s="10"/>
      <c r="D63" s="8"/>
      <c r="E63" s="8"/>
      <c r="F63" s="92"/>
      <c r="G63" s="90"/>
      <c r="H63" s="6"/>
      <c r="P63" s="30"/>
      <c r="Q63" s="30"/>
      <c r="R63" s="100" t="s">
        <v>30</v>
      </c>
      <c r="S63" s="33"/>
      <c r="T63" s="130" t="s">
        <v>49</v>
      </c>
    </row>
    <row r="64" spans="1:20" ht="13.5" customHeight="1" hidden="1">
      <c r="A64" s="25"/>
      <c r="B64" s="11"/>
      <c r="C64" s="10"/>
      <c r="D64" s="8"/>
      <c r="E64" s="8"/>
      <c r="F64" s="92"/>
      <c r="G64" s="90"/>
      <c r="H64" s="6"/>
      <c r="P64" s="30"/>
      <c r="Q64" s="30"/>
      <c r="R64" s="100"/>
      <c r="S64" s="33"/>
      <c r="T64" s="130"/>
    </row>
    <row r="65" spans="1:21" ht="13.5" customHeight="1" hidden="1">
      <c r="A65" s="75"/>
      <c r="B65" s="25"/>
      <c r="C65" s="10"/>
      <c r="D65" s="8"/>
      <c r="E65" s="8"/>
      <c r="F65" s="62"/>
      <c r="G65" s="76"/>
      <c r="H65" s="6"/>
      <c r="P65" s="13"/>
      <c r="Q65" s="13"/>
      <c r="R65" s="101"/>
      <c r="S65" s="33"/>
      <c r="T65" s="47"/>
      <c r="U65" s="190"/>
    </row>
    <row r="66" spans="1:20" ht="13.5" customHeight="1" hidden="1">
      <c r="A66" s="67"/>
      <c r="B66" s="77" t="s">
        <v>4</v>
      </c>
      <c r="C66" s="77"/>
      <c r="D66" s="78"/>
      <c r="E66" s="78"/>
      <c r="F66" s="74">
        <f>SUM(F62:F64)</f>
        <v>0</v>
      </c>
      <c r="G66" s="17"/>
      <c r="H66" s="6"/>
      <c r="R66" s="101"/>
      <c r="S66" s="34">
        <f>SUM(S62:S65)</f>
        <v>0</v>
      </c>
      <c r="T66" s="47"/>
    </row>
    <row r="67" spans="1:20" ht="13.5" customHeight="1" hidden="1">
      <c r="A67" s="71"/>
      <c r="B67" s="22"/>
      <c r="C67" s="22"/>
      <c r="D67" s="23"/>
      <c r="E67" s="23"/>
      <c r="F67" s="2"/>
      <c r="G67" s="79"/>
      <c r="H67" s="6"/>
      <c r="T67" s="66"/>
    </row>
    <row r="68" spans="1:20" s="18" customFormat="1" ht="15" hidden="1">
      <c r="A68" s="16" t="s">
        <v>81</v>
      </c>
      <c r="B68" s="16"/>
      <c r="C68" s="16"/>
      <c r="D68" s="16"/>
      <c r="E68" s="16"/>
      <c r="F68" s="28"/>
      <c r="G68" s="28"/>
      <c r="H68" s="17"/>
      <c r="P68" s="30"/>
      <c r="Q68" s="30"/>
      <c r="T68" s="93"/>
    </row>
    <row r="69" spans="1:20" s="18" customFormat="1" ht="15" hidden="1">
      <c r="A69" s="15" t="s">
        <v>20</v>
      </c>
      <c r="B69" s="24"/>
      <c r="C69" s="80"/>
      <c r="D69" s="16"/>
      <c r="E69" s="16"/>
      <c r="F69" s="36"/>
      <c r="G69" s="36"/>
      <c r="H69" s="17"/>
      <c r="P69" s="30"/>
      <c r="Q69" s="30"/>
      <c r="T69" s="93"/>
    </row>
    <row r="70" spans="1:20" s="18" customFormat="1" ht="15" hidden="1">
      <c r="A70" s="15"/>
      <c r="B70" s="24"/>
      <c r="C70" s="80"/>
      <c r="D70" s="16"/>
      <c r="E70" s="16"/>
      <c r="F70" s="36"/>
      <c r="G70" s="36"/>
      <c r="H70" s="17"/>
      <c r="P70" s="30"/>
      <c r="Q70" s="30"/>
      <c r="T70" s="93"/>
    </row>
    <row r="71" spans="1:20" s="18" customFormat="1" ht="15" hidden="1">
      <c r="A71" s="15"/>
      <c r="B71" s="24"/>
      <c r="C71" s="80"/>
      <c r="D71" s="16"/>
      <c r="E71" s="16"/>
      <c r="F71" s="36"/>
      <c r="G71" s="36"/>
      <c r="H71" s="17"/>
      <c r="P71" s="30"/>
      <c r="Q71" s="30"/>
      <c r="T71" s="93"/>
    </row>
    <row r="72" spans="1:20" s="18" customFormat="1" ht="20.25" hidden="1">
      <c r="A72" s="114" t="s">
        <v>19</v>
      </c>
      <c r="B72" s="24"/>
      <c r="C72" s="80"/>
      <c r="D72" s="16"/>
      <c r="E72" s="16"/>
      <c r="F72" s="36"/>
      <c r="G72" s="36"/>
      <c r="H72" s="17"/>
      <c r="P72" s="30"/>
      <c r="Q72" s="30"/>
      <c r="T72" s="93"/>
    </row>
    <row r="73" spans="1:20" s="18" customFormat="1" ht="15" hidden="1">
      <c r="A73" s="16"/>
      <c r="B73" s="24"/>
      <c r="C73" s="50"/>
      <c r="D73" s="16"/>
      <c r="E73" s="16"/>
      <c r="F73" s="36"/>
      <c r="G73" s="36"/>
      <c r="H73" s="17"/>
      <c r="P73" s="30"/>
      <c r="Q73" s="30"/>
      <c r="T73" s="93"/>
    </row>
    <row r="74" spans="1:20" s="18" customFormat="1" ht="15" hidden="1">
      <c r="A74" s="51" t="s">
        <v>6</v>
      </c>
      <c r="B74" s="24"/>
      <c r="C74" s="15"/>
      <c r="D74" s="16"/>
      <c r="E74" s="16"/>
      <c r="F74" s="92"/>
      <c r="G74" s="65"/>
      <c r="H74" s="17"/>
      <c r="P74" s="35"/>
      <c r="Q74" s="35"/>
      <c r="T74" s="93"/>
    </row>
    <row r="75" spans="1:20" s="18" customFormat="1" ht="15" hidden="1">
      <c r="A75" s="51"/>
      <c r="B75" s="24"/>
      <c r="C75" s="15"/>
      <c r="D75" s="16"/>
      <c r="E75" s="16"/>
      <c r="F75" s="92"/>
      <c r="G75" s="65"/>
      <c r="H75" s="17"/>
      <c r="P75" s="35"/>
      <c r="Q75" s="35"/>
      <c r="T75" s="93"/>
    </row>
    <row r="76" spans="1:20" s="18" customFormat="1" ht="15" hidden="1">
      <c r="A76" s="25" t="s">
        <v>3</v>
      </c>
      <c r="B76" s="11"/>
      <c r="C76" s="9"/>
      <c r="D76" s="16"/>
      <c r="E76" s="25"/>
      <c r="F76" s="92"/>
      <c r="G76" s="73"/>
      <c r="H76" s="17"/>
      <c r="P76" s="30"/>
      <c r="Q76" s="30"/>
      <c r="R76" s="100" t="s">
        <v>50</v>
      </c>
      <c r="S76" s="112"/>
      <c r="T76" s="130" t="s">
        <v>49</v>
      </c>
    </row>
    <row r="77" spans="1:20" s="18" customFormat="1" ht="15" hidden="1">
      <c r="A77" s="25"/>
      <c r="B77" s="141"/>
      <c r="C77" s="16"/>
      <c r="D77" s="16"/>
      <c r="E77" s="25"/>
      <c r="F77" s="92"/>
      <c r="G77" s="73"/>
      <c r="H77" s="17"/>
      <c r="P77" s="30"/>
      <c r="Q77" s="30"/>
      <c r="R77" s="100"/>
      <c r="S77" s="112"/>
      <c r="T77" s="130"/>
    </row>
    <row r="78" spans="1:21" s="18" customFormat="1" ht="15" hidden="1">
      <c r="A78" s="25"/>
      <c r="B78" s="141"/>
      <c r="C78" s="16"/>
      <c r="D78" s="16"/>
      <c r="E78" s="25"/>
      <c r="F78" s="92"/>
      <c r="G78" s="73"/>
      <c r="H78" s="17"/>
      <c r="P78" s="30"/>
      <c r="Q78" s="30"/>
      <c r="R78" s="100"/>
      <c r="S78" s="112"/>
      <c r="T78" s="130"/>
      <c r="U78" s="191">
        <f>S77+S78</f>
        <v>0</v>
      </c>
    </row>
    <row r="79" spans="1:20" s="18" customFormat="1" ht="15" hidden="1">
      <c r="A79" s="25"/>
      <c r="B79" s="141"/>
      <c r="C79" s="16"/>
      <c r="D79" s="16"/>
      <c r="E79" s="25"/>
      <c r="F79" s="92"/>
      <c r="G79" s="73"/>
      <c r="H79" s="17"/>
      <c r="P79" s="30"/>
      <c r="Q79" s="30"/>
      <c r="R79" s="100"/>
      <c r="S79" s="112"/>
      <c r="T79" s="130"/>
    </row>
    <row r="80" spans="1:20" s="18" customFormat="1" ht="15" hidden="1">
      <c r="A80" s="25"/>
      <c r="B80" s="141"/>
      <c r="C80" s="16"/>
      <c r="D80" s="16"/>
      <c r="E80" s="25"/>
      <c r="F80" s="92"/>
      <c r="G80" s="73"/>
      <c r="H80" s="17"/>
      <c r="P80" s="30"/>
      <c r="Q80" s="30"/>
      <c r="R80" s="100"/>
      <c r="S80" s="112"/>
      <c r="T80" s="130"/>
    </row>
    <row r="81" spans="1:20" s="18" customFormat="1" ht="15" hidden="1">
      <c r="A81" s="51" t="s">
        <v>8</v>
      </c>
      <c r="B81" s="142"/>
      <c r="C81" s="16"/>
      <c r="D81" s="16"/>
      <c r="E81" s="25"/>
      <c r="F81" s="92"/>
      <c r="G81" s="73"/>
      <c r="H81" s="17"/>
      <c r="P81" s="30"/>
      <c r="Q81" s="30"/>
      <c r="R81" s="100"/>
      <c r="S81" s="112"/>
      <c r="T81" s="130"/>
    </row>
    <row r="82" spans="1:20" s="18" customFormat="1" ht="15" hidden="1">
      <c r="A82" s="25" t="s">
        <v>3</v>
      </c>
      <c r="B82" s="11"/>
      <c r="C82" s="9"/>
      <c r="D82" s="16"/>
      <c r="E82" s="25"/>
      <c r="F82" s="92"/>
      <c r="G82" s="73"/>
      <c r="H82" s="17"/>
      <c r="K82" s="19"/>
      <c r="P82" s="30"/>
      <c r="Q82" s="30"/>
      <c r="R82" s="100" t="s">
        <v>65</v>
      </c>
      <c r="S82" s="112"/>
      <c r="T82" s="130" t="s">
        <v>49</v>
      </c>
    </row>
    <row r="83" spans="1:20" s="18" customFormat="1" ht="15" hidden="1">
      <c r="A83" s="25"/>
      <c r="B83" s="143"/>
      <c r="C83" s="16"/>
      <c r="D83" s="16"/>
      <c r="E83" s="16"/>
      <c r="F83" s="92"/>
      <c r="G83" s="65"/>
      <c r="H83" s="17"/>
      <c r="P83" s="30"/>
      <c r="Q83" s="30"/>
      <c r="R83" s="100"/>
      <c r="S83" s="112"/>
      <c r="T83" s="102"/>
    </row>
    <row r="84" spans="1:20" ht="14.25" hidden="1">
      <c r="A84" s="68"/>
      <c r="B84" s="25"/>
      <c r="C84" s="13"/>
      <c r="D84" s="13"/>
      <c r="E84" s="13"/>
      <c r="F84" s="92"/>
      <c r="G84" s="17"/>
      <c r="H84" s="6"/>
      <c r="P84" s="30"/>
      <c r="Q84" s="30"/>
      <c r="R84" s="100"/>
      <c r="S84" s="112"/>
      <c r="T84" s="102"/>
    </row>
    <row r="85" spans="1:20" ht="15" hidden="1">
      <c r="A85" s="68"/>
      <c r="B85" s="68" t="s">
        <v>7</v>
      </c>
      <c r="C85" s="13"/>
      <c r="D85" s="13"/>
      <c r="E85" s="13"/>
      <c r="F85" s="74">
        <f>SUM(F76:F83)</f>
        <v>0</v>
      </c>
      <c r="G85" s="17"/>
      <c r="H85" s="6"/>
      <c r="P85" s="30"/>
      <c r="Q85" s="30"/>
      <c r="R85" s="100"/>
      <c r="S85" s="34">
        <f>SUM(S76:S84)</f>
        <v>0</v>
      </c>
      <c r="T85" s="102"/>
    </row>
    <row r="86" spans="1:20" ht="14.25" hidden="1">
      <c r="A86" s="68"/>
      <c r="B86" s="25"/>
      <c r="C86" s="13"/>
      <c r="D86" s="13"/>
      <c r="E86" s="13"/>
      <c r="F86" s="92"/>
      <c r="G86" s="17"/>
      <c r="H86" s="6"/>
      <c r="P86" s="30"/>
      <c r="Q86" s="30"/>
      <c r="R86" s="13"/>
      <c r="S86" s="106"/>
      <c r="T86" s="108"/>
    </row>
    <row r="87" spans="1:20" ht="14.25" hidden="1">
      <c r="A87" s="5"/>
      <c r="B87" s="5"/>
      <c r="C87" s="27"/>
      <c r="D87" s="27"/>
      <c r="E87" s="27"/>
      <c r="F87" s="36"/>
      <c r="G87" s="81"/>
      <c r="H87" s="6"/>
      <c r="P87" s="30"/>
      <c r="Q87" s="30"/>
      <c r="T87" s="66"/>
    </row>
    <row r="88" spans="1:20" ht="15" hidden="1">
      <c r="A88" s="16" t="s">
        <v>82</v>
      </c>
      <c r="B88" s="16"/>
      <c r="C88" s="16"/>
      <c r="D88" s="16"/>
      <c r="E88" s="16"/>
      <c r="F88" s="28"/>
      <c r="G88" s="28"/>
      <c r="H88" s="6"/>
      <c r="P88" s="30"/>
      <c r="Q88" s="30"/>
      <c r="T88" s="66"/>
    </row>
    <row r="89" spans="1:20" ht="15" hidden="1">
      <c r="A89" s="15" t="s">
        <v>21</v>
      </c>
      <c r="B89" s="24"/>
      <c r="C89" s="80"/>
      <c r="D89" s="16"/>
      <c r="E89" s="16"/>
      <c r="F89" s="36"/>
      <c r="G89" s="36"/>
      <c r="H89" s="6"/>
      <c r="P89" s="30"/>
      <c r="Q89" s="30"/>
      <c r="T89" s="66"/>
    </row>
    <row r="90" spans="1:8" ht="13.5" customHeight="1" hidden="1">
      <c r="A90" s="71"/>
      <c r="B90" s="22"/>
      <c r="C90" s="22"/>
      <c r="D90" s="23"/>
      <c r="E90" s="23"/>
      <c r="F90" s="57"/>
      <c r="G90" s="76"/>
      <c r="H90" s="6"/>
    </row>
    <row r="91" spans="1:8" ht="13.5" customHeight="1" hidden="1">
      <c r="A91" s="71"/>
      <c r="B91" s="22"/>
      <c r="C91" s="22"/>
      <c r="D91" s="23"/>
      <c r="E91" s="23"/>
      <c r="F91" s="57"/>
      <c r="G91" s="76"/>
      <c r="H91" s="6"/>
    </row>
    <row r="92" spans="1:8" ht="13.5" customHeight="1" hidden="1">
      <c r="A92" s="71"/>
      <c r="B92" s="22"/>
      <c r="C92" s="22"/>
      <c r="D92" s="23"/>
      <c r="E92" s="23"/>
      <c r="F92" s="57"/>
      <c r="G92" s="76"/>
      <c r="H92" s="6"/>
    </row>
    <row r="93" spans="1:20" ht="13.5" customHeight="1" hidden="1">
      <c r="A93" s="75"/>
      <c r="B93" s="9"/>
      <c r="C93" s="137" t="s">
        <v>59</v>
      </c>
      <c r="D93" s="8"/>
      <c r="E93" s="8"/>
      <c r="F93" s="3"/>
      <c r="G93" s="76"/>
      <c r="H93" s="6"/>
      <c r="P93" s="32" t="s">
        <v>12</v>
      </c>
      <c r="Q93" s="32" t="s">
        <v>10</v>
      </c>
      <c r="R93" s="18" t="s">
        <v>22</v>
      </c>
      <c r="S93" s="18"/>
      <c r="T93" s="18"/>
    </row>
    <row r="94" spans="1:20" ht="13.5" customHeight="1" hidden="1">
      <c r="A94" s="75"/>
      <c r="B94" s="9"/>
      <c r="C94" s="38"/>
      <c r="D94" s="8"/>
      <c r="E94" s="8"/>
      <c r="F94" s="3"/>
      <c r="G94" s="76"/>
      <c r="H94" s="6"/>
      <c r="P94" s="32"/>
      <c r="Q94" s="32"/>
      <c r="R94" s="18"/>
      <c r="S94" s="18"/>
      <c r="T94" s="18"/>
    </row>
    <row r="95" spans="1:20" ht="13.5" customHeight="1" hidden="1">
      <c r="A95" s="75"/>
      <c r="B95" s="9"/>
      <c r="C95" s="38"/>
      <c r="D95" s="8"/>
      <c r="E95" s="8"/>
      <c r="F95" s="3"/>
      <c r="G95" s="76"/>
      <c r="H95" s="6"/>
      <c r="P95" s="32"/>
      <c r="Q95" s="32"/>
      <c r="R95" s="18"/>
      <c r="S95" s="96"/>
      <c r="T95" s="18"/>
    </row>
    <row r="96" spans="1:17" ht="9" customHeight="1" hidden="1" thickBot="1">
      <c r="A96" s="75"/>
      <c r="B96" s="9"/>
      <c r="C96" s="10"/>
      <c r="D96" s="8"/>
      <c r="E96" s="8"/>
      <c r="F96" s="3"/>
      <c r="G96" s="76"/>
      <c r="H96" s="6"/>
      <c r="P96" s="30"/>
      <c r="Q96" s="30"/>
    </row>
    <row r="97" spans="1:20" ht="19.5" customHeight="1" hidden="1">
      <c r="A97" s="136" t="s">
        <v>15</v>
      </c>
      <c r="B97" s="9"/>
      <c r="C97" s="20"/>
      <c r="D97" s="20"/>
      <c r="E97" s="20"/>
      <c r="F97" s="92"/>
      <c r="G97" s="91"/>
      <c r="H97" s="6"/>
      <c r="P97" s="30"/>
      <c r="Q97" s="30"/>
      <c r="R97" s="103"/>
      <c r="S97" s="99"/>
      <c r="T97" s="104"/>
    </row>
    <row r="98" spans="1:20" ht="13.5" customHeight="1" hidden="1">
      <c r="A98" s="75"/>
      <c r="B98" s="9"/>
      <c r="C98" s="20"/>
      <c r="D98" s="20"/>
      <c r="E98" s="20"/>
      <c r="F98" s="92"/>
      <c r="G98" s="91"/>
      <c r="H98" s="6"/>
      <c r="P98" s="30"/>
      <c r="Q98" s="30"/>
      <c r="R98" s="115"/>
      <c r="S98" s="116"/>
      <c r="T98" s="117"/>
    </row>
    <row r="99" spans="1:20" ht="13.5" customHeight="1" hidden="1">
      <c r="A99" s="25" t="s">
        <v>36</v>
      </c>
      <c r="B99" s="25"/>
      <c r="C99" s="20"/>
      <c r="D99" s="20"/>
      <c r="E99" s="20"/>
      <c r="F99" s="62"/>
      <c r="G99" s="91"/>
      <c r="H99" s="6"/>
      <c r="K99" s="19"/>
      <c r="P99" s="30"/>
      <c r="Q99" s="30"/>
      <c r="R99" s="100" t="s">
        <v>30</v>
      </c>
      <c r="S99" s="33"/>
      <c r="T99" s="147" t="s">
        <v>52</v>
      </c>
    </row>
    <row r="100" spans="1:20" ht="13.5" customHeight="1" hidden="1">
      <c r="A100" s="25"/>
      <c r="B100" s="25"/>
      <c r="C100" s="20"/>
      <c r="D100" s="20"/>
      <c r="E100" s="20"/>
      <c r="F100" s="62"/>
      <c r="G100" s="91"/>
      <c r="H100" s="6"/>
      <c r="K100" s="19"/>
      <c r="P100" s="30"/>
      <c r="Q100" s="30"/>
      <c r="R100" s="101"/>
      <c r="S100" s="33"/>
      <c r="T100" s="42"/>
    </row>
    <row r="101" spans="1:20" ht="13.5" customHeight="1" hidden="1">
      <c r="A101" s="25"/>
      <c r="B101" s="11"/>
      <c r="C101" s="10"/>
      <c r="D101" s="8"/>
      <c r="E101" s="8"/>
      <c r="F101" s="92"/>
      <c r="G101" s="91"/>
      <c r="H101" s="6"/>
      <c r="K101" s="19"/>
      <c r="P101" s="30"/>
      <c r="Q101" s="30"/>
      <c r="R101" s="101"/>
      <c r="S101" s="33"/>
      <c r="T101" s="42"/>
    </row>
    <row r="102" spans="1:20" ht="13.5" customHeight="1" hidden="1">
      <c r="A102" s="25"/>
      <c r="B102" s="11"/>
      <c r="C102" s="10"/>
      <c r="D102" s="8"/>
      <c r="E102" s="8"/>
      <c r="F102" s="92"/>
      <c r="G102" s="91"/>
      <c r="H102" s="6"/>
      <c r="K102" s="19"/>
      <c r="P102" s="30"/>
      <c r="Q102" s="30"/>
      <c r="R102" s="101"/>
      <c r="S102" s="30"/>
      <c r="T102" s="42"/>
    </row>
    <row r="103" spans="1:20" ht="13.5" customHeight="1" hidden="1">
      <c r="A103" s="67"/>
      <c r="B103" s="77" t="s">
        <v>4</v>
      </c>
      <c r="C103" s="77"/>
      <c r="D103" s="78"/>
      <c r="E103" s="78"/>
      <c r="F103" s="74">
        <f>SUM(F95:F101)</f>
        <v>0</v>
      </c>
      <c r="G103" s="17"/>
      <c r="H103" s="6"/>
      <c r="P103" s="30"/>
      <c r="Q103" s="30"/>
      <c r="R103" s="101"/>
      <c r="S103" s="34">
        <f>SUM(S99:S101)</f>
        <v>0</v>
      </c>
      <c r="T103" s="42"/>
    </row>
    <row r="104" spans="1:20" ht="13.5" customHeight="1" hidden="1">
      <c r="A104" s="83"/>
      <c r="B104" s="63"/>
      <c r="C104" s="63"/>
      <c r="D104" s="64"/>
      <c r="E104" s="64"/>
      <c r="F104" s="61"/>
      <c r="G104" s="84"/>
      <c r="H104" s="6"/>
      <c r="P104" s="30"/>
      <c r="Q104" s="30"/>
      <c r="R104" s="13"/>
      <c r="S104" s="13"/>
      <c r="T104" s="108"/>
    </row>
    <row r="105" spans="1:20" s="18" customFormat="1" ht="15" hidden="1">
      <c r="A105" s="16" t="s">
        <v>83</v>
      </c>
      <c r="B105" s="16"/>
      <c r="C105" s="16"/>
      <c r="D105" s="16"/>
      <c r="E105" s="16"/>
      <c r="F105" s="29"/>
      <c r="G105" s="65"/>
      <c r="H105" s="17"/>
      <c r="P105" s="31"/>
      <c r="Q105" s="31"/>
      <c r="T105" s="93"/>
    </row>
    <row r="106" spans="1:20" s="18" customFormat="1" ht="15" hidden="1">
      <c r="A106" s="16" t="s">
        <v>5</v>
      </c>
      <c r="B106" s="4"/>
      <c r="C106" s="50"/>
      <c r="D106" s="16"/>
      <c r="E106" s="16"/>
      <c r="F106" s="29"/>
      <c r="G106" s="65"/>
      <c r="H106" s="17"/>
      <c r="P106" s="32" t="s">
        <v>12</v>
      </c>
      <c r="Q106" s="32" t="s">
        <v>10</v>
      </c>
      <c r="T106" s="93"/>
    </row>
    <row r="107" spans="1:20" s="18" customFormat="1" ht="15" hidden="1">
      <c r="A107" s="16"/>
      <c r="B107" s="24"/>
      <c r="C107" s="15"/>
      <c r="D107" s="16"/>
      <c r="E107" s="16"/>
      <c r="F107" s="29"/>
      <c r="G107" s="65"/>
      <c r="H107" s="17"/>
      <c r="P107" s="32"/>
      <c r="Q107" s="32"/>
      <c r="T107" s="93"/>
    </row>
    <row r="108" spans="1:20" s="18" customFormat="1" ht="15" hidden="1">
      <c r="A108" s="16"/>
      <c r="B108" s="24"/>
      <c r="C108" s="15"/>
      <c r="D108" s="16"/>
      <c r="E108" s="16"/>
      <c r="F108" s="144"/>
      <c r="G108" s="65"/>
      <c r="H108" s="17"/>
      <c r="P108" s="32"/>
      <c r="Q108" s="32"/>
      <c r="T108" s="93"/>
    </row>
    <row r="109" spans="1:20" s="18" customFormat="1" ht="20.25" hidden="1">
      <c r="A109" s="136" t="s">
        <v>19</v>
      </c>
      <c r="B109" s="11"/>
      <c r="C109" s="15"/>
      <c r="D109" s="16"/>
      <c r="E109" s="16"/>
      <c r="F109" s="62"/>
      <c r="G109" s="85"/>
      <c r="H109" s="17"/>
      <c r="K109" s="21"/>
      <c r="P109" s="30"/>
      <c r="Q109" s="30"/>
      <c r="T109" s="93"/>
    </row>
    <row r="110" spans="1:20" s="18" customFormat="1" ht="15.75" hidden="1">
      <c r="A110" s="135"/>
      <c r="B110" s="11"/>
      <c r="C110" s="15"/>
      <c r="D110" s="16"/>
      <c r="E110" s="16"/>
      <c r="F110" s="62"/>
      <c r="G110" s="85"/>
      <c r="H110" s="17"/>
      <c r="K110" s="21"/>
      <c r="P110" s="30"/>
      <c r="Q110" s="30"/>
      <c r="T110" s="93"/>
    </row>
    <row r="111" spans="1:20" s="18" customFormat="1" ht="15" hidden="1">
      <c r="A111" s="9" t="s">
        <v>23</v>
      </c>
      <c r="B111" s="11"/>
      <c r="C111" s="15"/>
      <c r="D111" s="16"/>
      <c r="E111" s="16"/>
      <c r="F111" s="62"/>
      <c r="G111" s="85"/>
      <c r="H111" s="17"/>
      <c r="K111" s="21"/>
      <c r="P111" s="30"/>
      <c r="Q111" s="30"/>
      <c r="R111" s="43"/>
      <c r="S111" s="43"/>
      <c r="T111" s="108"/>
    </row>
    <row r="112" spans="1:20" s="18" customFormat="1" ht="15" hidden="1">
      <c r="A112" s="9"/>
      <c r="B112" s="11"/>
      <c r="C112" s="15"/>
      <c r="D112" s="16"/>
      <c r="E112" s="16"/>
      <c r="F112" s="62"/>
      <c r="G112" s="85"/>
      <c r="H112" s="17"/>
      <c r="K112" s="21"/>
      <c r="P112" s="30"/>
      <c r="Q112" s="30"/>
      <c r="R112" s="31"/>
      <c r="S112" s="31"/>
      <c r="T112" s="34"/>
    </row>
    <row r="113" spans="1:20" s="18" customFormat="1" ht="15" hidden="1">
      <c r="A113" s="25" t="s">
        <v>3</v>
      </c>
      <c r="B113" s="11"/>
      <c r="C113" s="10"/>
      <c r="D113" s="16"/>
      <c r="E113" s="16"/>
      <c r="F113" s="62"/>
      <c r="G113" s="85"/>
      <c r="H113" s="17"/>
      <c r="K113" s="21"/>
      <c r="P113" s="30"/>
      <c r="Q113" s="30"/>
      <c r="R113" s="97" t="s">
        <v>29</v>
      </c>
      <c r="S113" s="112"/>
      <c r="T113" s="120" t="s">
        <v>52</v>
      </c>
    </row>
    <row r="114" spans="1:21" s="18" customFormat="1" ht="15" hidden="1">
      <c r="A114" s="25" t="s">
        <v>3</v>
      </c>
      <c r="B114" s="11"/>
      <c r="C114" s="15"/>
      <c r="D114" s="16"/>
      <c r="E114" s="16"/>
      <c r="F114" s="62"/>
      <c r="G114" s="85"/>
      <c r="H114" s="17"/>
      <c r="K114" s="21"/>
      <c r="P114" s="30"/>
      <c r="Q114" s="30"/>
      <c r="R114" s="97"/>
      <c r="S114" s="112"/>
      <c r="T114" s="112"/>
      <c r="U114" s="188">
        <f>S113+S114</f>
        <v>0</v>
      </c>
    </row>
    <row r="115" spans="1:20" s="18" customFormat="1" ht="15" hidden="1">
      <c r="A115" s="9" t="s">
        <v>8</v>
      </c>
      <c r="B115" s="11"/>
      <c r="C115" s="15"/>
      <c r="D115" s="16"/>
      <c r="E115" s="16"/>
      <c r="F115" s="62"/>
      <c r="G115" s="85"/>
      <c r="H115" s="17"/>
      <c r="K115" s="21"/>
      <c r="P115" s="30"/>
      <c r="Q115" s="30"/>
      <c r="R115" s="97"/>
      <c r="S115" s="97"/>
      <c r="T115" s="112"/>
    </row>
    <row r="116" spans="1:20" s="18" customFormat="1" ht="15" hidden="1">
      <c r="A116" s="25" t="s">
        <v>3</v>
      </c>
      <c r="B116" s="11"/>
      <c r="C116" s="10"/>
      <c r="D116" s="16"/>
      <c r="E116" s="16"/>
      <c r="F116" s="62"/>
      <c r="G116" s="85"/>
      <c r="H116" s="17"/>
      <c r="K116" s="21"/>
      <c r="P116" s="30"/>
      <c r="Q116" s="30"/>
      <c r="R116" s="97" t="s">
        <v>65</v>
      </c>
      <c r="S116" s="112"/>
      <c r="T116" s="120" t="s">
        <v>52</v>
      </c>
    </row>
    <row r="117" spans="1:21" s="18" customFormat="1" ht="15" hidden="1">
      <c r="A117" s="25"/>
      <c r="B117" s="11"/>
      <c r="C117" s="10"/>
      <c r="D117" s="16"/>
      <c r="E117" s="16"/>
      <c r="F117" s="62"/>
      <c r="G117" s="85"/>
      <c r="H117" s="17"/>
      <c r="K117" s="21"/>
      <c r="P117" s="30"/>
      <c r="Q117" s="30"/>
      <c r="R117" s="97"/>
      <c r="S117" s="112"/>
      <c r="T117" s="120"/>
      <c r="U117" s="191">
        <f>S116+S117</f>
        <v>0</v>
      </c>
    </row>
    <row r="118" spans="1:21" s="18" customFormat="1" ht="15" hidden="1">
      <c r="A118" s="25" t="s">
        <v>69</v>
      </c>
      <c r="B118" s="11"/>
      <c r="C118" s="10"/>
      <c r="D118" s="16"/>
      <c r="E118" s="16"/>
      <c r="F118" s="62"/>
      <c r="G118" s="85"/>
      <c r="H118" s="17"/>
      <c r="K118" s="21"/>
      <c r="P118" s="30"/>
      <c r="Q118" s="30"/>
      <c r="R118" s="97" t="s">
        <v>75</v>
      </c>
      <c r="S118" s="112"/>
      <c r="T118" s="120"/>
      <c r="U118" s="191"/>
    </row>
    <row r="119" spans="1:21" s="18" customFormat="1" ht="15" hidden="1">
      <c r="A119" s="25" t="s">
        <v>69</v>
      </c>
      <c r="B119" s="11"/>
      <c r="C119" s="10"/>
      <c r="D119" s="16"/>
      <c r="E119" s="16"/>
      <c r="F119" s="62"/>
      <c r="G119" s="85"/>
      <c r="H119" s="17"/>
      <c r="K119" s="21"/>
      <c r="P119" s="30"/>
      <c r="Q119" s="30"/>
      <c r="R119" s="97" t="s">
        <v>76</v>
      </c>
      <c r="S119" s="112"/>
      <c r="T119" s="120"/>
      <c r="U119" s="191"/>
    </row>
    <row r="120" spans="1:21" s="18" customFormat="1" ht="15" hidden="1">
      <c r="A120" s="25" t="s">
        <v>69</v>
      </c>
      <c r="B120" s="11"/>
      <c r="C120" s="10"/>
      <c r="D120" s="16"/>
      <c r="E120" s="16"/>
      <c r="F120" s="62"/>
      <c r="G120" s="85"/>
      <c r="H120" s="17"/>
      <c r="K120" s="21"/>
      <c r="P120" s="30"/>
      <c r="Q120" s="30"/>
      <c r="R120" s="97" t="s">
        <v>77</v>
      </c>
      <c r="S120" s="112"/>
      <c r="T120" s="120"/>
      <c r="U120" s="191"/>
    </row>
    <row r="121" spans="1:21" s="18" customFormat="1" ht="15" hidden="1">
      <c r="A121" s="25"/>
      <c r="B121" s="11"/>
      <c r="C121" s="10"/>
      <c r="D121" s="16"/>
      <c r="E121" s="16"/>
      <c r="F121" s="62"/>
      <c r="G121" s="85"/>
      <c r="H121" s="17"/>
      <c r="K121" s="21"/>
      <c r="P121" s="30"/>
      <c r="Q121" s="30"/>
      <c r="R121" s="97"/>
      <c r="S121" s="112"/>
      <c r="T121" s="120"/>
      <c r="U121" s="191"/>
    </row>
    <row r="122" spans="1:21" s="18" customFormat="1" ht="15" hidden="1">
      <c r="A122" s="25"/>
      <c r="B122" s="11"/>
      <c r="C122" s="10"/>
      <c r="D122" s="16"/>
      <c r="E122" s="16"/>
      <c r="F122" s="62"/>
      <c r="G122" s="85"/>
      <c r="H122" s="17"/>
      <c r="K122" s="21"/>
      <c r="P122" s="30"/>
      <c r="Q122" s="30"/>
      <c r="R122" s="97"/>
      <c r="S122" s="112"/>
      <c r="T122" s="120"/>
      <c r="U122" s="191"/>
    </row>
    <row r="123" spans="1:20" s="18" customFormat="1" ht="15" hidden="1">
      <c r="A123" s="9" t="s">
        <v>16</v>
      </c>
      <c r="B123" s="11"/>
      <c r="C123" s="10"/>
      <c r="D123" s="16"/>
      <c r="E123" s="16"/>
      <c r="F123" s="62"/>
      <c r="G123" s="85"/>
      <c r="H123" s="17"/>
      <c r="K123" s="21"/>
      <c r="P123" s="30"/>
      <c r="Q123" s="30"/>
      <c r="R123" s="97"/>
      <c r="S123" s="112"/>
      <c r="T123" s="120"/>
    </row>
    <row r="124" spans="1:20" s="18" customFormat="1" ht="15" hidden="1">
      <c r="A124" s="25" t="s">
        <v>70</v>
      </c>
      <c r="B124" s="11"/>
      <c r="C124" s="10"/>
      <c r="D124" s="16"/>
      <c r="E124" s="16"/>
      <c r="F124" s="62"/>
      <c r="G124" s="85"/>
      <c r="H124" s="17"/>
      <c r="K124" s="21"/>
      <c r="P124" s="30"/>
      <c r="Q124" s="30"/>
      <c r="R124" s="97" t="s">
        <v>78</v>
      </c>
      <c r="S124" s="112"/>
      <c r="T124" s="120"/>
    </row>
    <row r="125" spans="1:20" s="18" customFormat="1" ht="15" hidden="1">
      <c r="A125" s="25" t="s">
        <v>70</v>
      </c>
      <c r="B125" s="11"/>
      <c r="C125" s="10"/>
      <c r="D125" s="16"/>
      <c r="E125" s="16"/>
      <c r="F125" s="62"/>
      <c r="G125" s="85"/>
      <c r="H125" s="17"/>
      <c r="K125" s="21"/>
      <c r="P125" s="30"/>
      <c r="Q125" s="30"/>
      <c r="R125" s="97" t="s">
        <v>67</v>
      </c>
      <c r="S125" s="112"/>
      <c r="T125" s="120" t="s">
        <v>52</v>
      </c>
    </row>
    <row r="126" spans="1:20" s="18" customFormat="1" ht="15" hidden="1">
      <c r="A126" s="25" t="s">
        <v>70</v>
      </c>
      <c r="B126" s="11"/>
      <c r="C126" s="10"/>
      <c r="D126" s="16"/>
      <c r="E126" s="16"/>
      <c r="F126" s="62"/>
      <c r="G126" s="85"/>
      <c r="H126" s="17"/>
      <c r="K126" s="21"/>
      <c r="P126" s="30"/>
      <c r="Q126" s="30"/>
      <c r="R126" s="97" t="s">
        <v>79</v>
      </c>
      <c r="S126" s="112"/>
      <c r="T126" s="120"/>
    </row>
    <row r="127" spans="1:20" s="18" customFormat="1" ht="15" hidden="1">
      <c r="A127" s="16"/>
      <c r="B127" s="24"/>
      <c r="C127" s="15"/>
      <c r="D127" s="16"/>
      <c r="E127" s="16"/>
      <c r="F127" s="144"/>
      <c r="G127" s="65"/>
      <c r="H127" s="17"/>
      <c r="K127" s="21"/>
      <c r="P127" s="30">
        <v>3000</v>
      </c>
      <c r="Q127" s="30">
        <v>8510111</v>
      </c>
      <c r="R127" s="97"/>
      <c r="S127" s="97"/>
      <c r="T127" s="112"/>
    </row>
    <row r="128" spans="1:20" ht="15" hidden="1">
      <c r="A128" s="68"/>
      <c r="B128" s="68" t="s">
        <v>7</v>
      </c>
      <c r="C128" s="13"/>
      <c r="D128" s="13"/>
      <c r="E128" s="13"/>
      <c r="F128" s="74">
        <f>SUM(F109:F127)</f>
        <v>0</v>
      </c>
      <c r="G128" s="17"/>
      <c r="H128" s="6"/>
      <c r="P128" s="30">
        <v>3000</v>
      </c>
      <c r="Q128" s="30">
        <v>8510111</v>
      </c>
      <c r="R128" s="69"/>
      <c r="S128" s="108">
        <f>SUM(S113:S127)</f>
        <v>0</v>
      </c>
      <c r="T128" s="108"/>
    </row>
    <row r="129" spans="1:20" ht="15" hidden="1">
      <c r="A129" s="59"/>
      <c r="B129" s="59"/>
      <c r="C129" s="60"/>
      <c r="D129" s="60"/>
      <c r="E129" s="60"/>
      <c r="F129" s="61"/>
      <c r="G129" s="84"/>
      <c r="H129" s="6"/>
      <c r="P129" s="30"/>
      <c r="Q129" s="30"/>
      <c r="R129" s="69"/>
      <c r="S129" s="69"/>
      <c r="T129" s="107"/>
    </row>
    <row r="130" spans="1:20" ht="14.25" hidden="1">
      <c r="A130" s="5"/>
      <c r="B130" s="5"/>
      <c r="C130" s="27"/>
      <c r="D130" s="27"/>
      <c r="E130" s="27"/>
      <c r="F130" s="36"/>
      <c r="G130" s="81"/>
      <c r="H130" s="6"/>
      <c r="P130" s="30"/>
      <c r="Q130" s="30"/>
      <c r="R130" s="69"/>
      <c r="S130" s="69"/>
      <c r="T130" s="107"/>
    </row>
    <row r="131" spans="1:20" ht="15" hidden="1">
      <c r="A131" s="16" t="s">
        <v>84</v>
      </c>
      <c r="B131" s="16"/>
      <c r="C131" s="16"/>
      <c r="D131" s="16"/>
      <c r="E131" s="16"/>
      <c r="F131" s="28"/>
      <c r="G131" s="28"/>
      <c r="H131" s="6"/>
      <c r="P131" s="30"/>
      <c r="Q131" s="30"/>
      <c r="R131" s="94"/>
      <c r="S131" s="94"/>
      <c r="T131" s="95"/>
    </row>
    <row r="132" spans="1:20" ht="15" hidden="1">
      <c r="A132" s="16" t="s">
        <v>5</v>
      </c>
      <c r="B132" s="4"/>
      <c r="C132" s="50"/>
      <c r="D132" s="16"/>
      <c r="E132" s="16"/>
      <c r="F132" s="36"/>
      <c r="G132" s="36"/>
      <c r="H132" s="6"/>
      <c r="P132" s="30"/>
      <c r="Q132" s="30"/>
      <c r="R132" s="94"/>
      <c r="S132" s="94"/>
      <c r="T132" s="95"/>
    </row>
    <row r="133" spans="1:20" ht="15" hidden="1">
      <c r="A133" s="16"/>
      <c r="B133" s="24"/>
      <c r="C133" s="15"/>
      <c r="D133" s="16"/>
      <c r="E133" s="16"/>
      <c r="F133" s="36"/>
      <c r="G133" s="36"/>
      <c r="H133" s="6"/>
      <c r="P133" s="30"/>
      <c r="Q133" s="30"/>
      <c r="R133" s="94"/>
      <c r="S133" s="94"/>
      <c r="T133" s="95"/>
    </row>
    <row r="134" spans="1:20" ht="10.5" customHeight="1">
      <c r="A134" s="16"/>
      <c r="B134" s="24"/>
      <c r="C134" s="15"/>
      <c r="D134" s="16"/>
      <c r="E134" s="16"/>
      <c r="F134" s="36"/>
      <c r="G134" s="36"/>
      <c r="H134" s="6"/>
      <c r="P134" s="30"/>
      <c r="Q134" s="30"/>
      <c r="T134" s="66"/>
    </row>
    <row r="135" spans="1:17" ht="15" hidden="1">
      <c r="A135" s="16"/>
      <c r="B135" s="24"/>
      <c r="C135" s="15"/>
      <c r="D135" s="16"/>
      <c r="E135" s="16"/>
      <c r="F135" s="36"/>
      <c r="G135" s="36"/>
      <c r="H135" s="6"/>
      <c r="P135" s="30"/>
      <c r="Q135" s="30"/>
    </row>
    <row r="136" spans="1:17" ht="15" hidden="1">
      <c r="A136" s="16"/>
      <c r="B136" s="24"/>
      <c r="C136" s="15"/>
      <c r="D136" s="16"/>
      <c r="E136" s="16"/>
      <c r="F136" s="36"/>
      <c r="G136" s="36"/>
      <c r="H136" s="6"/>
      <c r="P136" s="30"/>
      <c r="Q136" s="30"/>
    </row>
    <row r="137" spans="1:17" ht="15" hidden="1">
      <c r="A137" s="16"/>
      <c r="B137" s="24"/>
      <c r="C137" s="15"/>
      <c r="D137" s="16"/>
      <c r="E137" s="16"/>
      <c r="F137" s="36"/>
      <c r="G137" s="36"/>
      <c r="H137" s="6"/>
      <c r="P137" s="30"/>
      <c r="Q137" s="30"/>
    </row>
    <row r="138" spans="1:20" ht="15">
      <c r="A138" s="16"/>
      <c r="B138" s="24"/>
      <c r="C138" s="15"/>
      <c r="D138" s="16"/>
      <c r="E138" s="16"/>
      <c r="F138" s="36"/>
      <c r="G138" s="36"/>
      <c r="H138" s="6"/>
      <c r="P138" s="30"/>
      <c r="Q138" s="30"/>
      <c r="R138" s="18" t="s">
        <v>22</v>
      </c>
      <c r="S138" s="18"/>
      <c r="T138" s="18"/>
    </row>
    <row r="139" spans="1:20" ht="18">
      <c r="A139" s="75"/>
      <c r="B139" s="9"/>
      <c r="C139" s="137" t="s">
        <v>58</v>
      </c>
      <c r="D139" s="8"/>
      <c r="E139" s="8"/>
      <c r="F139" s="3"/>
      <c r="G139" s="76"/>
      <c r="P139" s="32" t="s">
        <v>12</v>
      </c>
      <c r="Q139" s="32" t="s">
        <v>10</v>
      </c>
      <c r="R139" s="18"/>
      <c r="S139" s="18"/>
      <c r="T139" s="18"/>
    </row>
    <row r="140" spans="1:20" ht="15.75">
      <c r="A140" s="75"/>
      <c r="B140" s="9"/>
      <c r="C140" s="38"/>
      <c r="D140" s="8"/>
      <c r="E140" s="8"/>
      <c r="F140" s="3"/>
      <c r="G140" s="76"/>
      <c r="P140" s="32"/>
      <c r="Q140" s="32"/>
      <c r="R140" s="18"/>
      <c r="S140" s="96"/>
      <c r="T140" s="18"/>
    </row>
    <row r="141" spans="1:17" ht="20.25">
      <c r="A141" s="136" t="s">
        <v>57</v>
      </c>
      <c r="B141" s="9"/>
      <c r="C141" s="38"/>
      <c r="D141" s="8"/>
      <c r="E141" s="8"/>
      <c r="F141" s="1"/>
      <c r="G141" s="76"/>
      <c r="P141" s="32"/>
      <c r="Q141" s="32"/>
    </row>
    <row r="142" spans="1:20" ht="14.25">
      <c r="A142" s="11"/>
      <c r="B142" s="11"/>
      <c r="C142" s="10"/>
      <c r="D142" s="8"/>
      <c r="E142" s="8"/>
      <c r="F142" s="92"/>
      <c r="G142" s="76"/>
      <c r="P142" s="32"/>
      <c r="Q142" s="32"/>
      <c r="R142" s="30"/>
      <c r="S142" s="30"/>
      <c r="T142" s="30"/>
    </row>
    <row r="143" spans="1:20" ht="14.25">
      <c r="A143" s="131" t="s">
        <v>38</v>
      </c>
      <c r="B143" s="131" t="s">
        <v>89</v>
      </c>
      <c r="C143" s="77"/>
      <c r="D143" s="78"/>
      <c r="E143" s="78"/>
      <c r="F143" s="92">
        <v>5000000</v>
      </c>
      <c r="G143" s="17"/>
      <c r="P143" s="30"/>
      <c r="Q143" s="30"/>
      <c r="R143" s="100" t="s">
        <v>30</v>
      </c>
      <c r="S143" s="33"/>
      <c r="T143" s="128" t="s">
        <v>53</v>
      </c>
    </row>
    <row r="144" spans="1:20" ht="15.75">
      <c r="A144" s="71"/>
      <c r="B144" s="22"/>
      <c r="C144" s="22"/>
      <c r="D144" s="23"/>
      <c r="E144" s="23"/>
      <c r="F144" s="145"/>
      <c r="G144" s="76"/>
      <c r="P144" s="30"/>
      <c r="Q144" s="30"/>
      <c r="R144" s="101"/>
      <c r="S144" s="30"/>
      <c r="T144" s="42"/>
    </row>
    <row r="145" spans="1:20" ht="15.75">
      <c r="A145" s="71"/>
      <c r="B145" s="22"/>
      <c r="C145" s="22"/>
      <c r="D145" s="23"/>
      <c r="E145" s="23"/>
      <c r="F145" s="144">
        <f>SUM(F143:F144)</f>
        <v>5000000</v>
      </c>
      <c r="G145" s="76"/>
      <c r="P145" s="30"/>
      <c r="Q145" s="30"/>
      <c r="R145" s="13"/>
      <c r="S145" s="108">
        <f>SUM(S143:S144)</f>
        <v>0</v>
      </c>
      <c r="T145" s="13"/>
    </row>
    <row r="146" spans="1:20" ht="15">
      <c r="A146" s="16" t="s">
        <v>118</v>
      </c>
      <c r="B146" s="16"/>
      <c r="C146" s="16"/>
      <c r="D146" s="16"/>
      <c r="E146" s="16"/>
      <c r="F146" s="144"/>
      <c r="G146" s="65"/>
      <c r="P146" s="30"/>
      <c r="Q146" s="30"/>
      <c r="R146" s="13"/>
      <c r="S146" s="13"/>
      <c r="T146" s="13"/>
    </row>
    <row r="147" spans="1:20" ht="15">
      <c r="A147" s="16" t="s">
        <v>5</v>
      </c>
      <c r="B147" s="4"/>
      <c r="C147" s="50">
        <v>61781206</v>
      </c>
      <c r="D147" s="16"/>
      <c r="E147" s="16"/>
      <c r="F147" s="144"/>
      <c r="G147" s="65"/>
      <c r="P147" s="30"/>
      <c r="Q147" s="30"/>
      <c r="R147" s="13"/>
      <c r="S147" s="13"/>
      <c r="T147" s="13"/>
    </row>
    <row r="148" spans="1:20" ht="15">
      <c r="A148" s="16"/>
      <c r="B148" s="24"/>
      <c r="C148" s="15"/>
      <c r="D148" s="16"/>
      <c r="E148" s="16"/>
      <c r="F148" s="74"/>
      <c r="G148" s="65"/>
      <c r="P148" s="30"/>
      <c r="Q148" s="30"/>
      <c r="R148" s="13"/>
      <c r="S148" s="13"/>
      <c r="T148" s="13"/>
    </row>
    <row r="149" spans="1:20" ht="15">
      <c r="A149" s="16"/>
      <c r="B149" s="24"/>
      <c r="C149" s="15"/>
      <c r="D149" s="16"/>
      <c r="E149" s="16"/>
      <c r="F149" s="74"/>
      <c r="G149" s="65"/>
      <c r="P149" s="30"/>
      <c r="Q149" s="30"/>
      <c r="R149" s="13"/>
      <c r="S149" s="13"/>
      <c r="T149" s="13"/>
    </row>
    <row r="150" spans="1:20" ht="20.25">
      <c r="A150" s="136" t="s">
        <v>19</v>
      </c>
      <c r="B150" s="24"/>
      <c r="C150" s="15"/>
      <c r="D150" s="16"/>
      <c r="E150" s="16"/>
      <c r="F150" s="74"/>
      <c r="G150" s="65"/>
      <c r="P150" s="30"/>
      <c r="Q150" s="30"/>
      <c r="R150" s="13"/>
      <c r="S150" s="13"/>
      <c r="T150" s="13"/>
    </row>
    <row r="151" spans="1:20" ht="15">
      <c r="A151" s="25"/>
      <c r="B151" s="24"/>
      <c r="C151" s="15"/>
      <c r="D151" s="16"/>
      <c r="E151" s="16"/>
      <c r="F151" s="92"/>
      <c r="G151" s="65"/>
      <c r="P151" s="32"/>
      <c r="Q151" s="32"/>
      <c r="R151" s="13"/>
      <c r="S151" s="13"/>
      <c r="T151" s="13"/>
    </row>
    <row r="152" spans="1:17" s="18" customFormat="1" ht="15.75" thickBot="1">
      <c r="A152" s="51" t="s">
        <v>6</v>
      </c>
      <c r="B152" s="24"/>
      <c r="C152" s="15"/>
      <c r="D152" s="16"/>
      <c r="E152" s="16"/>
      <c r="F152" s="92"/>
      <c r="G152" s="86"/>
      <c r="H152" s="17"/>
      <c r="P152" s="31"/>
      <c r="Q152" s="31"/>
    </row>
    <row r="153" spans="1:20" s="18" customFormat="1" ht="14.25">
      <c r="A153" s="25" t="s">
        <v>3</v>
      </c>
      <c r="B153" s="11"/>
      <c r="C153" s="10"/>
      <c r="D153" s="8"/>
      <c r="E153" s="8"/>
      <c r="F153" s="92"/>
      <c r="G153" s="81"/>
      <c r="H153" s="17"/>
      <c r="K153" s="19"/>
      <c r="P153" s="30"/>
      <c r="Q153" s="30"/>
      <c r="R153" s="98" t="s">
        <v>50</v>
      </c>
      <c r="S153" s="122"/>
      <c r="T153" s="129" t="s">
        <v>53</v>
      </c>
    </row>
    <row r="154" spans="1:20" s="18" customFormat="1" ht="14.25">
      <c r="A154" s="25"/>
      <c r="B154" s="11"/>
      <c r="C154" s="10"/>
      <c r="D154" s="8"/>
      <c r="E154" s="8"/>
      <c r="F154" s="92"/>
      <c r="G154" s="81"/>
      <c r="H154" s="17"/>
      <c r="K154" s="19"/>
      <c r="P154" s="30"/>
      <c r="Q154" s="30"/>
      <c r="R154" s="132"/>
      <c r="S154" s="133"/>
      <c r="T154" s="134"/>
    </row>
    <row r="155" spans="1:20" s="18" customFormat="1" ht="15">
      <c r="A155" s="9" t="s">
        <v>8</v>
      </c>
      <c r="B155" s="24"/>
      <c r="C155" s="15"/>
      <c r="D155" s="16"/>
      <c r="E155" s="16"/>
      <c r="F155" s="92"/>
      <c r="G155" s="81"/>
      <c r="H155" s="17"/>
      <c r="K155" s="19"/>
      <c r="P155" s="30"/>
      <c r="Q155" s="30"/>
      <c r="R155" s="100"/>
      <c r="S155" s="112"/>
      <c r="T155" s="44"/>
    </row>
    <row r="156" spans="1:20" s="18" customFormat="1" ht="14.25">
      <c r="A156" s="25" t="s">
        <v>3</v>
      </c>
      <c r="B156" s="11"/>
      <c r="C156" s="10"/>
      <c r="D156" s="8"/>
      <c r="E156" s="8"/>
      <c r="F156" s="92"/>
      <c r="G156" s="81"/>
      <c r="H156" s="17"/>
      <c r="I156" s="18" t="s">
        <v>9</v>
      </c>
      <c r="J156" s="18">
        <v>531124</v>
      </c>
      <c r="K156" s="19">
        <v>21.789</v>
      </c>
      <c r="P156" s="30">
        <v>5000</v>
      </c>
      <c r="Q156" s="30">
        <v>9101231</v>
      </c>
      <c r="R156" s="100" t="s">
        <v>65</v>
      </c>
      <c r="S156" s="112"/>
      <c r="T156" s="128" t="s">
        <v>53</v>
      </c>
    </row>
    <row r="157" spans="1:20" s="18" customFormat="1" ht="14.25">
      <c r="A157" s="25"/>
      <c r="B157" s="11"/>
      <c r="C157" s="10"/>
      <c r="D157" s="8"/>
      <c r="E157" s="8"/>
      <c r="F157" s="92"/>
      <c r="G157" s="81"/>
      <c r="H157" s="17"/>
      <c r="K157" s="19"/>
      <c r="P157" s="30"/>
      <c r="Q157" s="30"/>
      <c r="R157" s="235"/>
      <c r="S157" s="112"/>
      <c r="T157" s="236"/>
    </row>
    <row r="158" spans="1:20" s="18" customFormat="1" ht="15">
      <c r="A158" s="9" t="s">
        <v>90</v>
      </c>
      <c r="B158" s="11"/>
      <c r="C158" s="10"/>
      <c r="D158" s="8"/>
      <c r="E158" s="8"/>
      <c r="F158" s="92"/>
      <c r="G158" s="81"/>
      <c r="H158" s="17"/>
      <c r="K158" s="19"/>
      <c r="P158" s="30"/>
      <c r="Q158" s="30"/>
      <c r="R158" s="235"/>
      <c r="S158" s="112"/>
      <c r="T158" s="236"/>
    </row>
    <row r="159" spans="1:20" s="18" customFormat="1" ht="14.25">
      <c r="A159" s="25" t="s">
        <v>3</v>
      </c>
      <c r="B159" s="11" t="s">
        <v>91</v>
      </c>
      <c r="C159" s="10"/>
      <c r="D159" s="8"/>
      <c r="E159" s="8"/>
      <c r="F159" s="92">
        <v>5000000</v>
      </c>
      <c r="G159" s="81"/>
      <c r="H159" s="17"/>
      <c r="K159" s="19"/>
      <c r="P159" s="30"/>
      <c r="Q159" s="30"/>
      <c r="R159" s="97"/>
      <c r="S159" s="112"/>
      <c r="T159" s="124"/>
    </row>
    <row r="160" spans="1:20" ht="15">
      <c r="A160" s="16"/>
      <c r="B160" s="24"/>
      <c r="C160" s="15"/>
      <c r="D160" s="16"/>
      <c r="E160" s="16"/>
      <c r="F160" s="144"/>
      <c r="G160" s="36"/>
      <c r="P160" s="30">
        <v>5000</v>
      </c>
      <c r="Q160" s="30">
        <v>9100511</v>
      </c>
      <c r="R160" s="30"/>
      <c r="S160" s="30"/>
      <c r="T160" s="30"/>
    </row>
    <row r="161" spans="1:19" ht="15">
      <c r="A161" s="59"/>
      <c r="B161" s="59" t="s">
        <v>7</v>
      </c>
      <c r="C161" s="60"/>
      <c r="D161" s="60"/>
      <c r="E161" s="60"/>
      <c r="F161" s="111">
        <f>SUM(F151:F160)</f>
        <v>5000000</v>
      </c>
      <c r="G161" s="110"/>
      <c r="P161" s="30"/>
      <c r="Q161" s="30"/>
      <c r="S161" s="93">
        <f>SUM(S153:S160)</f>
        <v>0</v>
      </c>
    </row>
    <row r="162" spans="1:18" ht="14.25">
      <c r="A162" s="5"/>
      <c r="B162" s="5"/>
      <c r="C162" s="27"/>
      <c r="D162" s="27"/>
      <c r="E162" s="27"/>
      <c r="F162" s="92"/>
      <c r="G162" s="81"/>
      <c r="P162" s="30"/>
      <c r="Q162" s="30"/>
      <c r="R162" s="66"/>
    </row>
    <row r="163" spans="1:17" ht="15">
      <c r="A163" s="16" t="s">
        <v>117</v>
      </c>
      <c r="B163" s="16"/>
      <c r="C163" s="16"/>
      <c r="D163" s="16"/>
      <c r="E163" s="16"/>
      <c r="F163" s="28"/>
      <c r="G163" s="28"/>
      <c r="P163" s="30"/>
      <c r="Q163" s="30"/>
    </row>
    <row r="164" spans="1:17" ht="15">
      <c r="A164" s="16" t="s">
        <v>5</v>
      </c>
      <c r="B164" s="4"/>
      <c r="C164" s="50">
        <v>61781206</v>
      </c>
      <c r="D164" s="16"/>
      <c r="E164" s="16"/>
      <c r="F164" s="36"/>
      <c r="G164" s="36"/>
      <c r="P164" s="30"/>
      <c r="Q164" s="30"/>
    </row>
    <row r="165" spans="1:17" ht="15">
      <c r="A165" s="16"/>
      <c r="B165" s="4"/>
      <c r="C165" s="15"/>
      <c r="D165" s="16"/>
      <c r="E165" s="16"/>
      <c r="F165" s="36"/>
      <c r="G165" s="36"/>
      <c r="P165" s="30"/>
      <c r="Q165" s="30"/>
    </row>
    <row r="166" spans="1:17" ht="15">
      <c r="A166" s="16"/>
      <c r="B166" s="4"/>
      <c r="C166" s="15"/>
      <c r="D166" s="16"/>
      <c r="E166" s="16"/>
      <c r="F166" s="36"/>
      <c r="G166" s="36"/>
      <c r="P166" s="30"/>
      <c r="Q166" s="30"/>
    </row>
    <row r="167" spans="1:17" ht="15">
      <c r="A167" s="16"/>
      <c r="B167" s="4"/>
      <c r="C167" s="15"/>
      <c r="D167" s="16"/>
      <c r="E167" s="16"/>
      <c r="F167" s="36"/>
      <c r="G167" s="36"/>
      <c r="P167" s="30"/>
      <c r="Q167" s="30"/>
    </row>
    <row r="168" spans="1:17" ht="15">
      <c r="A168" s="16"/>
      <c r="B168" s="4"/>
      <c r="C168" s="15"/>
      <c r="D168" s="16"/>
      <c r="E168" s="16"/>
      <c r="F168" s="36"/>
      <c r="G168" s="36"/>
      <c r="P168" s="30"/>
      <c r="Q168" s="30"/>
    </row>
    <row r="169" spans="1:17" ht="15" hidden="1">
      <c r="A169" s="16"/>
      <c r="B169" s="4"/>
      <c r="C169" s="15"/>
      <c r="D169" s="16"/>
      <c r="E169" s="16"/>
      <c r="F169" s="36"/>
      <c r="G169" s="36"/>
      <c r="P169" s="30"/>
      <c r="Q169" s="30"/>
    </row>
    <row r="170" spans="1:20" ht="15" hidden="1">
      <c r="A170" s="16"/>
      <c r="B170" s="24"/>
      <c r="C170" s="15"/>
      <c r="D170" s="16"/>
      <c r="E170" s="16"/>
      <c r="F170" s="36"/>
      <c r="G170" s="36"/>
      <c r="H170" s="6"/>
      <c r="P170" s="30"/>
      <c r="Q170" s="30"/>
      <c r="R170" s="18" t="s">
        <v>22</v>
      </c>
      <c r="S170" s="18"/>
      <c r="T170" s="18"/>
    </row>
    <row r="171" spans="1:20" ht="18" hidden="1">
      <c r="A171" s="75"/>
      <c r="B171" s="9"/>
      <c r="C171" s="137" t="s">
        <v>62</v>
      </c>
      <c r="D171" s="8"/>
      <c r="E171" s="8"/>
      <c r="F171" s="3"/>
      <c r="G171" s="76"/>
      <c r="P171" s="32" t="s">
        <v>12</v>
      </c>
      <c r="Q171" s="32" t="s">
        <v>10</v>
      </c>
      <c r="R171" s="18"/>
      <c r="S171" s="18"/>
      <c r="T171" s="18"/>
    </row>
    <row r="172" spans="1:20" ht="15.75" hidden="1">
      <c r="A172" s="75"/>
      <c r="B172" s="9"/>
      <c r="C172" s="38"/>
      <c r="D172" s="8"/>
      <c r="E172" s="8"/>
      <c r="F172" s="3"/>
      <c r="G172" s="76"/>
      <c r="P172" s="32"/>
      <c r="Q172" s="32"/>
      <c r="R172" s="18"/>
      <c r="S172" s="96"/>
      <c r="T172" s="18"/>
    </row>
    <row r="173" spans="1:17" ht="20.25" hidden="1">
      <c r="A173" s="136" t="s">
        <v>15</v>
      </c>
      <c r="B173" s="9"/>
      <c r="C173" s="38"/>
      <c r="D173" s="8"/>
      <c r="E173" s="8"/>
      <c r="F173" s="146"/>
      <c r="G173" s="76"/>
      <c r="P173" s="32"/>
      <c r="Q173" s="32"/>
    </row>
    <row r="174" spans="1:20" ht="15.75" hidden="1">
      <c r="A174" s="75"/>
      <c r="B174" s="11"/>
      <c r="C174" s="15"/>
      <c r="D174" s="16"/>
      <c r="E174" s="16"/>
      <c r="F174" s="92"/>
      <c r="G174" s="76"/>
      <c r="P174" s="32"/>
      <c r="Q174" s="32"/>
      <c r="R174" s="30"/>
      <c r="S174" s="30"/>
      <c r="T174" s="123"/>
    </row>
    <row r="175" spans="1:21" ht="15" hidden="1">
      <c r="A175" s="27" t="s">
        <v>38</v>
      </c>
      <c r="B175" s="11"/>
      <c r="C175" s="15"/>
      <c r="D175" s="16"/>
      <c r="E175" s="16"/>
      <c r="F175" s="92"/>
      <c r="G175" s="76"/>
      <c r="P175" s="32"/>
      <c r="Q175" s="32"/>
      <c r="R175" s="97" t="s">
        <v>30</v>
      </c>
      <c r="S175" s="33"/>
      <c r="T175" s="124" t="s">
        <v>54</v>
      </c>
      <c r="U175" s="94"/>
    </row>
    <row r="176" spans="1:20" ht="15.75" hidden="1">
      <c r="A176" s="27" t="s">
        <v>38</v>
      </c>
      <c r="B176" s="25"/>
      <c r="C176" s="38"/>
      <c r="D176" s="8"/>
      <c r="E176" s="8"/>
      <c r="F176" s="92"/>
      <c r="G176" s="76"/>
      <c r="P176" s="32"/>
      <c r="Q176" s="32"/>
      <c r="R176" s="97" t="s">
        <v>30</v>
      </c>
      <c r="S176" s="33"/>
      <c r="T176" s="123">
        <v>104030</v>
      </c>
    </row>
    <row r="177" spans="1:20" ht="14.25" hidden="1">
      <c r="A177" s="148"/>
      <c r="B177" s="11"/>
      <c r="C177" s="10"/>
      <c r="D177" s="8"/>
      <c r="E177" s="59"/>
      <c r="F177" s="92"/>
      <c r="G177" s="194"/>
      <c r="H177" s="183"/>
      <c r="I177" s="184"/>
      <c r="J177" s="184"/>
      <c r="K177" s="184"/>
      <c r="L177" s="184"/>
      <c r="M177" s="184"/>
      <c r="N177" s="184"/>
      <c r="O177" s="184"/>
      <c r="P177" s="185"/>
      <c r="Q177" s="185"/>
      <c r="R177" s="97"/>
      <c r="S177" s="33"/>
      <c r="T177" s="123"/>
    </row>
    <row r="178" spans="1:20" ht="14.25" hidden="1">
      <c r="A178" s="11"/>
      <c r="B178" s="11"/>
      <c r="C178" s="10"/>
      <c r="D178" s="8"/>
      <c r="E178" s="8"/>
      <c r="F178" s="92"/>
      <c r="G178" s="76"/>
      <c r="P178" s="32"/>
      <c r="Q178" s="32"/>
      <c r="R178" s="30"/>
      <c r="S178" s="33"/>
      <c r="T178" s="123"/>
    </row>
    <row r="179" spans="1:20" ht="15.75" hidden="1">
      <c r="A179" s="67"/>
      <c r="B179" s="77" t="s">
        <v>4</v>
      </c>
      <c r="C179" s="77"/>
      <c r="D179" s="78"/>
      <c r="E179" s="78"/>
      <c r="F179" s="74">
        <f>SUM(F174:F177)</f>
        <v>0</v>
      </c>
      <c r="G179" s="17"/>
      <c r="P179" s="30"/>
      <c r="Q179" s="30"/>
      <c r="R179" s="30"/>
      <c r="S179" s="33"/>
      <c r="T179" s="123"/>
    </row>
    <row r="180" spans="1:20" ht="15.75" hidden="1">
      <c r="A180" s="71"/>
      <c r="B180" s="22"/>
      <c r="C180" s="22"/>
      <c r="D180" s="23"/>
      <c r="E180" s="23"/>
      <c r="F180" s="145"/>
      <c r="G180" s="76"/>
      <c r="P180" s="30"/>
      <c r="Q180" s="30"/>
      <c r="R180" s="13"/>
      <c r="S180" s="108">
        <f>SUM(S175:S179)</f>
        <v>0</v>
      </c>
      <c r="T180" s="125"/>
    </row>
    <row r="181" spans="1:20" ht="15" hidden="1">
      <c r="A181" s="16" t="s">
        <v>85</v>
      </c>
      <c r="B181" s="16"/>
      <c r="C181" s="16"/>
      <c r="D181" s="16"/>
      <c r="E181" s="16"/>
      <c r="F181" s="144"/>
      <c r="G181" s="65"/>
      <c r="P181" s="30"/>
      <c r="Q181" s="30"/>
      <c r="R181" s="13"/>
      <c r="S181" s="13"/>
      <c r="T181" s="125"/>
    </row>
    <row r="182" spans="1:20" ht="15" hidden="1">
      <c r="A182" s="16" t="s">
        <v>5</v>
      </c>
      <c r="B182" s="4"/>
      <c r="C182" s="50"/>
      <c r="D182" s="16"/>
      <c r="E182" s="16"/>
      <c r="F182" s="144"/>
      <c r="G182" s="65"/>
      <c r="P182" s="30"/>
      <c r="Q182" s="30"/>
      <c r="R182" s="13"/>
      <c r="S182" s="13"/>
      <c r="T182" s="125"/>
    </row>
    <row r="183" spans="1:20" ht="15" hidden="1">
      <c r="A183" s="16"/>
      <c r="B183" s="4"/>
      <c r="C183" s="15"/>
      <c r="D183" s="16"/>
      <c r="E183" s="16"/>
      <c r="F183" s="144"/>
      <c r="G183" s="65"/>
      <c r="P183" s="30"/>
      <c r="Q183" s="30"/>
      <c r="R183" s="13"/>
      <c r="S183" s="13"/>
      <c r="T183" s="125"/>
    </row>
    <row r="184" spans="1:20" ht="15" hidden="1">
      <c r="A184" s="16"/>
      <c r="B184" s="4"/>
      <c r="C184" s="15"/>
      <c r="D184" s="16"/>
      <c r="E184" s="16"/>
      <c r="F184" s="144"/>
      <c r="G184" s="65"/>
      <c r="P184" s="30"/>
      <c r="Q184" s="30"/>
      <c r="R184" s="13"/>
      <c r="S184" s="13"/>
      <c r="T184" s="125"/>
    </row>
    <row r="185" spans="1:20" ht="20.25" hidden="1">
      <c r="A185" s="136" t="s">
        <v>19</v>
      </c>
      <c r="B185" s="24"/>
      <c r="C185" s="15"/>
      <c r="D185" s="16"/>
      <c r="E185" s="16"/>
      <c r="F185" s="74"/>
      <c r="G185" s="65"/>
      <c r="P185" s="30"/>
      <c r="Q185" s="30"/>
      <c r="R185" s="13"/>
      <c r="S185" s="13"/>
      <c r="T185" s="125"/>
    </row>
    <row r="186" spans="1:20" ht="15" hidden="1">
      <c r="A186" s="25"/>
      <c r="B186" s="24"/>
      <c r="C186" s="15"/>
      <c r="D186" s="16"/>
      <c r="E186" s="16"/>
      <c r="F186" s="92" t="s">
        <v>14</v>
      </c>
      <c r="G186" s="65"/>
      <c r="P186" s="32"/>
      <c r="Q186" s="32"/>
      <c r="R186" s="13"/>
      <c r="S186" s="13"/>
      <c r="T186" s="125"/>
    </row>
    <row r="187" spans="1:20" ht="15" hidden="1">
      <c r="A187" s="51" t="s">
        <v>6</v>
      </c>
      <c r="B187" s="24"/>
      <c r="C187" s="15"/>
      <c r="D187" s="16"/>
      <c r="E187" s="16"/>
      <c r="F187" s="92" t="s">
        <v>14</v>
      </c>
      <c r="G187" s="86"/>
      <c r="H187" s="17"/>
      <c r="I187" s="18"/>
      <c r="J187" s="18"/>
      <c r="K187" s="18"/>
      <c r="L187" s="18"/>
      <c r="M187" s="18"/>
      <c r="N187" s="18"/>
      <c r="O187" s="18"/>
      <c r="P187" s="31"/>
      <c r="Q187" s="31"/>
      <c r="R187" s="43"/>
      <c r="S187" s="43"/>
      <c r="T187" s="126"/>
    </row>
    <row r="188" spans="1:20" ht="15" hidden="1">
      <c r="A188" s="51"/>
      <c r="B188" s="24"/>
      <c r="C188" s="15"/>
      <c r="D188" s="16"/>
      <c r="E188" s="16"/>
      <c r="F188" s="92"/>
      <c r="G188" s="86"/>
      <c r="H188" s="17"/>
      <c r="I188" s="18"/>
      <c r="J188" s="18"/>
      <c r="K188" s="18"/>
      <c r="L188" s="18"/>
      <c r="M188" s="18"/>
      <c r="N188" s="18"/>
      <c r="O188" s="18"/>
      <c r="P188" s="31"/>
      <c r="Q188" s="31"/>
      <c r="R188" s="31"/>
      <c r="S188" s="31"/>
      <c r="T188" s="127"/>
    </row>
    <row r="189" spans="1:20" ht="15" hidden="1">
      <c r="A189" s="25" t="s">
        <v>3</v>
      </c>
      <c r="B189" s="105"/>
      <c r="C189" s="15"/>
      <c r="D189" s="16"/>
      <c r="E189" s="16"/>
      <c r="F189" s="92"/>
      <c r="G189" s="86"/>
      <c r="H189" s="17"/>
      <c r="I189" s="18"/>
      <c r="J189" s="18"/>
      <c r="K189" s="18"/>
      <c r="L189" s="18"/>
      <c r="M189" s="18"/>
      <c r="N189" s="18"/>
      <c r="O189" s="18"/>
      <c r="P189" s="31"/>
      <c r="Q189" s="31"/>
      <c r="R189" s="97" t="s">
        <v>50</v>
      </c>
      <c r="S189" s="112"/>
      <c r="T189" s="124" t="s">
        <v>54</v>
      </c>
    </row>
    <row r="190" spans="1:20" ht="15" hidden="1">
      <c r="A190" s="25"/>
      <c r="B190" s="105"/>
      <c r="C190" s="25"/>
      <c r="D190" s="25"/>
      <c r="E190" s="16"/>
      <c r="F190" s="92"/>
      <c r="G190" s="86"/>
      <c r="H190" s="17"/>
      <c r="I190" s="18"/>
      <c r="J190" s="18"/>
      <c r="K190" s="18"/>
      <c r="L190" s="18"/>
      <c r="M190" s="18"/>
      <c r="N190" s="18"/>
      <c r="O190" s="18"/>
      <c r="P190" s="31"/>
      <c r="Q190" s="31"/>
      <c r="R190" s="97"/>
      <c r="S190" s="112"/>
      <c r="T190" s="124"/>
    </row>
    <row r="191" spans="1:21" ht="15" hidden="1">
      <c r="A191" s="25" t="s">
        <v>3</v>
      </c>
      <c r="B191" s="11"/>
      <c r="C191" s="15"/>
      <c r="D191" s="11"/>
      <c r="E191" s="15"/>
      <c r="F191" s="92"/>
      <c r="G191" s="81"/>
      <c r="H191" s="17"/>
      <c r="I191" s="18"/>
      <c r="J191" s="18"/>
      <c r="K191" s="19"/>
      <c r="L191" s="18"/>
      <c r="M191" s="18"/>
      <c r="N191" s="18"/>
      <c r="O191" s="18"/>
      <c r="P191" s="30"/>
      <c r="Q191" s="30"/>
      <c r="R191" s="97" t="s">
        <v>50</v>
      </c>
      <c r="S191" s="112"/>
      <c r="T191" s="124">
        <v>104030</v>
      </c>
      <c r="U191" s="190">
        <f>S189+S190+S191</f>
        <v>0</v>
      </c>
    </row>
    <row r="192" spans="1:20" ht="15.75" hidden="1">
      <c r="A192" s="9" t="s">
        <v>8</v>
      </c>
      <c r="B192" s="9"/>
      <c r="C192" s="38"/>
      <c r="D192" s="9"/>
      <c r="E192" s="38"/>
      <c r="F192" s="92"/>
      <c r="G192" s="81"/>
      <c r="H192" s="17"/>
      <c r="I192" s="18"/>
      <c r="J192" s="18"/>
      <c r="K192" s="19"/>
      <c r="L192" s="18"/>
      <c r="M192" s="18"/>
      <c r="N192" s="18"/>
      <c r="O192" s="18"/>
      <c r="P192" s="30"/>
      <c r="Q192" s="30"/>
      <c r="R192" s="43"/>
      <c r="S192" s="108"/>
      <c r="T192" s="126"/>
    </row>
    <row r="193" spans="1:20" ht="15.75" hidden="1">
      <c r="A193" s="9"/>
      <c r="B193" s="9"/>
      <c r="C193" s="38"/>
      <c r="D193" s="9"/>
      <c r="E193" s="38"/>
      <c r="F193" s="92"/>
      <c r="G193" s="81"/>
      <c r="H193" s="17"/>
      <c r="I193" s="18"/>
      <c r="J193" s="18"/>
      <c r="K193" s="19"/>
      <c r="L193" s="18"/>
      <c r="M193" s="18"/>
      <c r="N193" s="18"/>
      <c r="O193" s="18"/>
      <c r="P193" s="30"/>
      <c r="Q193" s="30"/>
      <c r="R193" s="97"/>
      <c r="S193" s="112"/>
      <c r="T193" s="124"/>
    </row>
    <row r="194" spans="1:20" ht="15" hidden="1">
      <c r="A194" s="25" t="s">
        <v>3</v>
      </c>
      <c r="B194" s="105"/>
      <c r="C194" s="25"/>
      <c r="D194" s="16"/>
      <c r="E194" s="16"/>
      <c r="F194" s="92"/>
      <c r="G194" s="81"/>
      <c r="H194" s="17"/>
      <c r="I194" s="18"/>
      <c r="J194" s="18"/>
      <c r="K194" s="19"/>
      <c r="L194" s="18"/>
      <c r="M194" s="18"/>
      <c r="N194" s="18"/>
      <c r="O194" s="18"/>
      <c r="P194" s="30"/>
      <c r="Q194" s="30"/>
      <c r="R194" s="97" t="s">
        <v>51</v>
      </c>
      <c r="S194" s="112"/>
      <c r="T194" s="124" t="s">
        <v>54</v>
      </c>
    </row>
    <row r="195" spans="1:20" ht="15" hidden="1">
      <c r="A195" s="25"/>
      <c r="B195" s="105"/>
      <c r="C195" s="25"/>
      <c r="D195" s="16"/>
      <c r="E195" s="16"/>
      <c r="F195" s="92"/>
      <c r="G195" s="81"/>
      <c r="H195" s="17"/>
      <c r="I195" s="18"/>
      <c r="J195" s="18"/>
      <c r="K195" s="19"/>
      <c r="L195" s="18"/>
      <c r="M195" s="18"/>
      <c r="N195" s="18"/>
      <c r="O195" s="18"/>
      <c r="P195" s="30"/>
      <c r="Q195" s="30"/>
      <c r="R195" s="97"/>
      <c r="S195" s="112"/>
      <c r="T195" s="124"/>
    </row>
    <row r="196" spans="1:21" ht="15" hidden="1">
      <c r="A196" s="25" t="s">
        <v>3</v>
      </c>
      <c r="B196" s="105"/>
      <c r="C196" s="25"/>
      <c r="D196" s="16"/>
      <c r="E196" s="16"/>
      <c r="F196" s="92"/>
      <c r="G196" s="81"/>
      <c r="H196" s="17"/>
      <c r="I196" s="18"/>
      <c r="J196" s="18"/>
      <c r="K196" s="19"/>
      <c r="L196" s="18"/>
      <c r="M196" s="18"/>
      <c r="N196" s="18"/>
      <c r="O196" s="18"/>
      <c r="P196" s="30"/>
      <c r="Q196" s="30"/>
      <c r="R196" s="97" t="s">
        <v>51</v>
      </c>
      <c r="S196" s="112"/>
      <c r="T196" s="124">
        <v>104030</v>
      </c>
      <c r="U196" s="192">
        <f>S194+S195+S196</f>
        <v>0</v>
      </c>
    </row>
    <row r="197" spans="1:20" ht="15" hidden="1">
      <c r="A197" s="9" t="s">
        <v>13</v>
      </c>
      <c r="B197" s="24"/>
      <c r="C197" s="15"/>
      <c r="D197" s="16"/>
      <c r="E197" s="16"/>
      <c r="F197" s="92"/>
      <c r="G197" s="81"/>
      <c r="H197" s="17"/>
      <c r="I197" s="18"/>
      <c r="J197" s="18"/>
      <c r="K197" s="19"/>
      <c r="L197" s="18"/>
      <c r="M197" s="18"/>
      <c r="N197" s="18"/>
      <c r="O197" s="18"/>
      <c r="P197" s="30"/>
      <c r="Q197" s="30"/>
      <c r="R197" s="43"/>
      <c r="S197" s="43"/>
      <c r="T197" s="126"/>
    </row>
    <row r="198" spans="1:20" ht="14.25" hidden="1">
      <c r="A198" s="25"/>
      <c r="B198" s="11"/>
      <c r="C198" s="10"/>
      <c r="D198" s="8"/>
      <c r="E198" s="8"/>
      <c r="F198" s="92"/>
      <c r="G198" s="81">
        <f>F198</f>
        <v>0</v>
      </c>
      <c r="H198" s="17"/>
      <c r="I198" s="18" t="s">
        <v>9</v>
      </c>
      <c r="J198" s="18">
        <v>531124</v>
      </c>
      <c r="K198" s="19">
        <v>21.789</v>
      </c>
      <c r="L198" s="18"/>
      <c r="M198" s="18"/>
      <c r="N198" s="18"/>
      <c r="O198" s="18"/>
      <c r="P198" s="30">
        <v>5000</v>
      </c>
      <c r="Q198" s="30">
        <v>9101231</v>
      </c>
      <c r="R198" s="43"/>
      <c r="S198" s="108">
        <f>SUM(S189:S197)</f>
        <v>0</v>
      </c>
      <c r="T198" s="43"/>
    </row>
    <row r="199" spans="1:17" ht="15" hidden="1">
      <c r="A199" s="16"/>
      <c r="B199" s="24"/>
      <c r="C199" s="15"/>
      <c r="D199" s="16"/>
      <c r="E199" s="16"/>
      <c r="F199" s="144"/>
      <c r="G199" s="36"/>
      <c r="P199" s="30">
        <v>5000</v>
      </c>
      <c r="Q199" s="30">
        <v>9100511</v>
      </c>
    </row>
    <row r="200" spans="1:17" ht="15" hidden="1">
      <c r="A200" s="59"/>
      <c r="B200" s="59" t="s">
        <v>7</v>
      </c>
      <c r="C200" s="60"/>
      <c r="D200" s="60"/>
      <c r="E200" s="60"/>
      <c r="F200" s="111">
        <f>SUM(F186:F199)</f>
        <v>0</v>
      </c>
      <c r="G200" s="110"/>
      <c r="P200" s="30"/>
      <c r="Q200" s="30"/>
    </row>
    <row r="201" spans="1:18" ht="14.25" hidden="1">
      <c r="A201" s="5"/>
      <c r="B201" s="5"/>
      <c r="C201" s="27"/>
      <c r="D201" s="27"/>
      <c r="E201" s="27"/>
      <c r="F201" s="36"/>
      <c r="G201" s="81"/>
      <c r="P201" s="30"/>
      <c r="Q201" s="30"/>
      <c r="R201" s="66"/>
    </row>
    <row r="202" spans="1:17" ht="15" hidden="1">
      <c r="A202" s="16" t="s">
        <v>86</v>
      </c>
      <c r="B202" s="16"/>
      <c r="C202" s="16"/>
      <c r="D202" s="16"/>
      <c r="E202" s="16"/>
      <c r="F202" s="28"/>
      <c r="G202" s="28"/>
      <c r="P202" s="30"/>
      <c r="Q202" s="30"/>
    </row>
    <row r="203" spans="1:17" ht="15" hidden="1">
      <c r="A203" s="16" t="s">
        <v>5</v>
      </c>
      <c r="B203" s="4"/>
      <c r="C203" s="50"/>
      <c r="D203" s="16"/>
      <c r="E203" s="16"/>
      <c r="F203" s="36"/>
      <c r="G203" s="36"/>
      <c r="P203" s="30"/>
      <c r="Q203" s="30"/>
    </row>
    <row r="204" spans="1:17" ht="15" hidden="1">
      <c r="A204" s="16"/>
      <c r="B204" s="4"/>
      <c r="C204" s="50"/>
      <c r="D204" s="16"/>
      <c r="E204" s="16"/>
      <c r="F204" s="36"/>
      <c r="G204" s="36"/>
      <c r="P204" s="30"/>
      <c r="Q204" s="30"/>
    </row>
    <row r="205" spans="1:17" ht="15">
      <c r="A205" s="16"/>
      <c r="B205" s="4"/>
      <c r="C205" s="15"/>
      <c r="D205" s="16"/>
      <c r="E205" s="16"/>
      <c r="F205" s="36"/>
      <c r="G205" s="36"/>
      <c r="P205" s="30"/>
      <c r="Q205" s="30"/>
    </row>
    <row r="206" spans="1:20" ht="15">
      <c r="A206" s="16"/>
      <c r="B206" s="24"/>
      <c r="C206" s="15"/>
      <c r="D206" s="16"/>
      <c r="E206" s="16"/>
      <c r="F206" s="36"/>
      <c r="G206" s="36"/>
      <c r="H206" s="6"/>
      <c r="P206" s="30"/>
      <c r="Q206" s="30"/>
      <c r="R206" s="18" t="s">
        <v>22</v>
      </c>
      <c r="S206" s="18"/>
      <c r="T206" s="18"/>
    </row>
    <row r="207" spans="1:20" ht="18">
      <c r="A207" s="75"/>
      <c r="B207" s="240" t="s">
        <v>106</v>
      </c>
      <c r="C207" s="241"/>
      <c r="D207" s="8"/>
      <c r="E207" s="8"/>
      <c r="F207" s="3"/>
      <c r="G207" s="76"/>
      <c r="P207" s="32" t="s">
        <v>12</v>
      </c>
      <c r="Q207" s="32" t="s">
        <v>10</v>
      </c>
      <c r="R207" s="18"/>
      <c r="S207" s="18"/>
      <c r="T207" s="18"/>
    </row>
    <row r="208" spans="1:20" ht="15.75">
      <c r="A208" s="75"/>
      <c r="B208" s="9"/>
      <c r="C208" s="38"/>
      <c r="D208" s="8"/>
      <c r="E208" s="8"/>
      <c r="F208" s="3"/>
      <c r="G208" s="76"/>
      <c r="P208" s="32"/>
      <c r="Q208" s="32"/>
      <c r="R208" s="18"/>
      <c r="S208" s="96"/>
      <c r="T208" s="18"/>
    </row>
    <row r="209" spans="1:17" ht="20.25">
      <c r="A209" s="136" t="s">
        <v>15</v>
      </c>
      <c r="B209" s="9"/>
      <c r="C209" s="38"/>
      <c r="D209" s="8"/>
      <c r="E209" s="8"/>
      <c r="F209" s="146"/>
      <c r="G209" s="76"/>
      <c r="P209" s="32"/>
      <c r="Q209" s="32"/>
    </row>
    <row r="210" spans="1:20" ht="15.75">
      <c r="A210" s="75"/>
      <c r="B210" s="11"/>
      <c r="C210" s="15"/>
      <c r="D210" s="16"/>
      <c r="E210" s="16"/>
      <c r="F210" s="92"/>
      <c r="G210" s="76"/>
      <c r="P210" s="32"/>
      <c r="Q210" s="32"/>
      <c r="R210" s="30"/>
      <c r="S210" s="30"/>
      <c r="T210" s="123"/>
    </row>
    <row r="211" spans="1:21" ht="15">
      <c r="A211" s="27" t="s">
        <v>38</v>
      </c>
      <c r="B211" s="11" t="s">
        <v>107</v>
      </c>
      <c r="C211" s="15"/>
      <c r="D211" s="16"/>
      <c r="E211" s="16"/>
      <c r="F211" s="92">
        <v>36290000</v>
      </c>
      <c r="G211" s="76"/>
      <c r="P211" s="32"/>
      <c r="Q211" s="32"/>
      <c r="R211" s="97" t="s">
        <v>30</v>
      </c>
      <c r="S211" s="33"/>
      <c r="T211" s="124" t="s">
        <v>54</v>
      </c>
      <c r="U211" s="94"/>
    </row>
    <row r="212" spans="1:20" ht="15.75">
      <c r="A212" s="27"/>
      <c r="B212" s="25"/>
      <c r="C212" s="38"/>
      <c r="D212" s="8"/>
      <c r="E212" s="8"/>
      <c r="F212" s="92"/>
      <c r="G212" s="76"/>
      <c r="P212" s="32"/>
      <c r="Q212" s="32"/>
      <c r="R212" s="97" t="s">
        <v>30</v>
      </c>
      <c r="S212" s="33"/>
      <c r="T212" s="123">
        <v>104030</v>
      </c>
    </row>
    <row r="213" spans="1:20" ht="14.25">
      <c r="A213" s="148"/>
      <c r="B213" s="11"/>
      <c r="C213" s="10"/>
      <c r="D213" s="8"/>
      <c r="E213" s="59"/>
      <c r="F213" s="92"/>
      <c r="G213" s="194"/>
      <c r="H213" s="183"/>
      <c r="I213" s="184"/>
      <c r="J213" s="184"/>
      <c r="K213" s="184"/>
      <c r="L213" s="184"/>
      <c r="M213" s="184"/>
      <c r="N213" s="184"/>
      <c r="O213" s="184"/>
      <c r="P213" s="185"/>
      <c r="Q213" s="185"/>
      <c r="R213" s="97"/>
      <c r="S213" s="33"/>
      <c r="T213" s="123"/>
    </row>
    <row r="214" spans="1:20" ht="14.25">
      <c r="A214" s="11"/>
      <c r="B214" s="11"/>
      <c r="C214" s="10"/>
      <c r="D214" s="8"/>
      <c r="E214" s="8"/>
      <c r="F214" s="92"/>
      <c r="G214" s="76"/>
      <c r="P214" s="32"/>
      <c r="Q214" s="32"/>
      <c r="R214" s="30"/>
      <c r="S214" s="33"/>
      <c r="T214" s="123"/>
    </row>
    <row r="215" spans="1:20" ht="15.75">
      <c r="A215" s="67"/>
      <c r="B215" s="63" t="s">
        <v>4</v>
      </c>
      <c r="C215" s="63"/>
      <c r="D215" s="78"/>
      <c r="E215" s="78"/>
      <c r="F215" s="74">
        <f>SUM(F210:F213)</f>
        <v>36290000</v>
      </c>
      <c r="G215" s="17"/>
      <c r="P215" s="30"/>
      <c r="Q215" s="30"/>
      <c r="R215" s="30"/>
      <c r="S215" s="33"/>
      <c r="T215" s="123"/>
    </row>
    <row r="216" spans="1:20" ht="15.75">
      <c r="A216" s="67"/>
      <c r="B216" s="77"/>
      <c r="C216" s="77"/>
      <c r="D216" s="78"/>
      <c r="E216" s="78"/>
      <c r="F216" s="74"/>
      <c r="G216" s="17"/>
      <c r="P216" s="30"/>
      <c r="Q216" s="30"/>
      <c r="R216" s="13"/>
      <c r="S216" s="106"/>
      <c r="T216" s="125"/>
    </row>
    <row r="217" spans="1:20" ht="15">
      <c r="A217" s="16" t="s">
        <v>114</v>
      </c>
      <c r="B217" s="16"/>
      <c r="C217" s="16"/>
      <c r="D217" s="16"/>
      <c r="E217" s="16"/>
      <c r="F217" s="28"/>
      <c r="G217" s="28"/>
      <c r="P217" s="30"/>
      <c r="Q217" s="30"/>
      <c r="R217" s="13"/>
      <c r="S217" s="108">
        <f>SUM(S211:S215)</f>
        <v>0</v>
      </c>
      <c r="T217" s="125"/>
    </row>
    <row r="218" spans="1:20" ht="15">
      <c r="A218" s="16" t="s">
        <v>116</v>
      </c>
      <c r="B218" s="4"/>
      <c r="C218" s="50"/>
      <c r="D218" s="16"/>
      <c r="E218" s="16"/>
      <c r="F218" s="36"/>
      <c r="G218" s="36"/>
      <c r="P218" s="30"/>
      <c r="Q218" s="30"/>
      <c r="R218" s="13"/>
      <c r="S218" s="13"/>
      <c r="T218" s="125"/>
    </row>
    <row r="219" spans="1:20" ht="15">
      <c r="A219" s="16"/>
      <c r="B219" s="4"/>
      <c r="C219" s="50"/>
      <c r="D219" s="16"/>
      <c r="E219" s="16"/>
      <c r="F219" s="144"/>
      <c r="G219" s="65"/>
      <c r="P219" s="30"/>
      <c r="Q219" s="30"/>
      <c r="R219" s="13"/>
      <c r="S219" s="13"/>
      <c r="T219" s="125"/>
    </row>
    <row r="220" spans="1:20" ht="15">
      <c r="A220" s="16"/>
      <c r="B220" s="4"/>
      <c r="C220" s="15"/>
      <c r="D220" s="16"/>
      <c r="E220" s="16"/>
      <c r="F220" s="144"/>
      <c r="G220" s="65"/>
      <c r="P220" s="30"/>
      <c r="Q220" s="30"/>
      <c r="R220" s="13"/>
      <c r="S220" s="13"/>
      <c r="T220" s="125"/>
    </row>
    <row r="221" spans="1:20" ht="20.25">
      <c r="A221" s="136" t="s">
        <v>19</v>
      </c>
      <c r="B221" s="24"/>
      <c r="C221" s="15"/>
      <c r="D221" s="16"/>
      <c r="E221" s="16"/>
      <c r="F221" s="74"/>
      <c r="G221" s="65"/>
      <c r="P221" s="30"/>
      <c r="Q221" s="30"/>
      <c r="R221" s="13"/>
      <c r="S221" s="13"/>
      <c r="T221" s="125"/>
    </row>
    <row r="222" spans="1:20" ht="15">
      <c r="A222" s="25"/>
      <c r="B222" s="24"/>
      <c r="C222" s="15"/>
      <c r="D222" s="16"/>
      <c r="E222" s="16"/>
      <c r="F222" s="92" t="s">
        <v>14</v>
      </c>
      <c r="G222" s="65"/>
      <c r="P222" s="32"/>
      <c r="Q222" s="32"/>
      <c r="R222" s="13"/>
      <c r="S222" s="13"/>
      <c r="T222" s="125"/>
    </row>
    <row r="223" spans="1:20" ht="15">
      <c r="A223" s="51" t="s">
        <v>6</v>
      </c>
      <c r="B223" s="24"/>
      <c r="C223" s="15"/>
      <c r="D223" s="16"/>
      <c r="E223" s="16"/>
      <c r="F223" s="92" t="s">
        <v>14</v>
      </c>
      <c r="G223" s="86"/>
      <c r="H223" s="17"/>
      <c r="I223" s="18"/>
      <c r="J223" s="18"/>
      <c r="K223" s="18"/>
      <c r="L223" s="18"/>
      <c r="M223" s="18"/>
      <c r="N223" s="18"/>
      <c r="O223" s="18"/>
      <c r="P223" s="31"/>
      <c r="Q223" s="31"/>
      <c r="R223" s="43"/>
      <c r="S223" s="43"/>
      <c r="T223" s="126"/>
    </row>
    <row r="224" spans="1:20" ht="15">
      <c r="A224" s="51"/>
      <c r="B224" s="24"/>
      <c r="C224" s="15"/>
      <c r="D224" s="16"/>
      <c r="E224" s="16"/>
      <c r="F224" s="92"/>
      <c r="G224" s="86"/>
      <c r="H224" s="17"/>
      <c r="I224" s="18"/>
      <c r="J224" s="18"/>
      <c r="K224" s="18"/>
      <c r="L224" s="18"/>
      <c r="M224" s="18"/>
      <c r="N224" s="18"/>
      <c r="O224" s="18"/>
      <c r="P224" s="31"/>
      <c r="Q224" s="31"/>
      <c r="R224" s="31"/>
      <c r="S224" s="31"/>
      <c r="T224" s="127"/>
    </row>
    <row r="225" spans="1:20" ht="15">
      <c r="A225" s="25" t="s">
        <v>3</v>
      </c>
      <c r="B225" s="105" t="s">
        <v>108</v>
      </c>
      <c r="C225" s="15"/>
      <c r="D225" s="16"/>
      <c r="E225" s="16"/>
      <c r="F225" s="92">
        <v>18956000</v>
      </c>
      <c r="G225" s="86"/>
      <c r="H225" s="17"/>
      <c r="I225" s="18"/>
      <c r="J225" s="18"/>
      <c r="K225" s="18"/>
      <c r="L225" s="18"/>
      <c r="M225" s="18"/>
      <c r="N225" s="18"/>
      <c r="O225" s="18"/>
      <c r="P225" s="31"/>
      <c r="Q225" s="31"/>
      <c r="R225" s="97" t="s">
        <v>50</v>
      </c>
      <c r="S225" s="112"/>
      <c r="T225" s="124" t="s">
        <v>54</v>
      </c>
    </row>
    <row r="226" spans="1:20" ht="15">
      <c r="A226" s="25"/>
      <c r="B226" s="105"/>
      <c r="C226" s="25"/>
      <c r="D226" s="25"/>
      <c r="E226" s="16"/>
      <c r="F226" s="92"/>
      <c r="G226" s="86"/>
      <c r="H226" s="17"/>
      <c r="I226" s="18"/>
      <c r="J226" s="18"/>
      <c r="K226" s="18"/>
      <c r="L226" s="18"/>
      <c r="M226" s="18"/>
      <c r="N226" s="18"/>
      <c r="O226" s="18"/>
      <c r="P226" s="31"/>
      <c r="Q226" s="31"/>
      <c r="R226" s="97"/>
      <c r="S226" s="112"/>
      <c r="T226" s="124"/>
    </row>
    <row r="227" spans="1:20" ht="15.75">
      <c r="A227" s="9" t="s">
        <v>8</v>
      </c>
      <c r="B227" s="9"/>
      <c r="C227" s="38"/>
      <c r="D227" s="9"/>
      <c r="E227" s="38"/>
      <c r="F227" s="92"/>
      <c r="G227" s="81"/>
      <c r="H227" s="17"/>
      <c r="I227" s="18"/>
      <c r="J227" s="18"/>
      <c r="K227" s="19"/>
      <c r="L227" s="18"/>
      <c r="M227" s="18"/>
      <c r="N227" s="18"/>
      <c r="O227" s="18"/>
      <c r="P227" s="30"/>
      <c r="Q227" s="30"/>
      <c r="R227" s="43"/>
      <c r="S227" s="108"/>
      <c r="T227" s="126"/>
    </row>
    <row r="228" spans="1:20" ht="15.75">
      <c r="A228" s="9"/>
      <c r="B228" s="9"/>
      <c r="C228" s="38"/>
      <c r="D228" s="9"/>
      <c r="E228" s="38"/>
      <c r="F228" s="92"/>
      <c r="G228" s="81"/>
      <c r="H228" s="17"/>
      <c r="I228" s="18"/>
      <c r="J228" s="18"/>
      <c r="K228" s="19"/>
      <c r="L228" s="18"/>
      <c r="M228" s="18"/>
      <c r="N228" s="18"/>
      <c r="O228" s="18"/>
      <c r="P228" s="30"/>
      <c r="Q228" s="30"/>
      <c r="R228" s="97"/>
      <c r="S228" s="112"/>
      <c r="T228" s="124"/>
    </row>
    <row r="229" spans="1:20" ht="15">
      <c r="A229" s="25" t="s">
        <v>3</v>
      </c>
      <c r="B229" s="105" t="s">
        <v>109</v>
      </c>
      <c r="C229" s="25"/>
      <c r="D229" s="16"/>
      <c r="E229" s="16"/>
      <c r="F229" s="92">
        <v>4334000</v>
      </c>
      <c r="G229" s="81"/>
      <c r="H229" s="17"/>
      <c r="I229" s="18"/>
      <c r="J229" s="18"/>
      <c r="K229" s="19"/>
      <c r="L229" s="18"/>
      <c r="M229" s="18"/>
      <c r="N229" s="18"/>
      <c r="O229" s="18"/>
      <c r="P229" s="30"/>
      <c r="Q229" s="30"/>
      <c r="R229" s="97" t="s">
        <v>51</v>
      </c>
      <c r="S229" s="112"/>
      <c r="T229" s="124" t="s">
        <v>54</v>
      </c>
    </row>
    <row r="230" spans="1:21" ht="15">
      <c r="A230" s="25"/>
      <c r="B230" s="105"/>
      <c r="C230" s="25"/>
      <c r="D230" s="16"/>
      <c r="E230" s="16"/>
      <c r="F230" s="92"/>
      <c r="G230" s="81"/>
      <c r="H230" s="17"/>
      <c r="I230" s="18"/>
      <c r="J230" s="18"/>
      <c r="K230" s="19"/>
      <c r="L230" s="18"/>
      <c r="M230" s="18"/>
      <c r="N230" s="18"/>
      <c r="O230" s="18"/>
      <c r="P230" s="30"/>
      <c r="Q230" s="30"/>
      <c r="R230" s="97" t="s">
        <v>51</v>
      </c>
      <c r="S230" s="112"/>
      <c r="T230" s="124">
        <v>104030</v>
      </c>
      <c r="U230" s="192" t="e">
        <f>S229+#REF!+S230</f>
        <v>#REF!</v>
      </c>
    </row>
    <row r="231" spans="1:20" ht="15">
      <c r="A231" s="9" t="s">
        <v>13</v>
      </c>
      <c r="B231" s="24"/>
      <c r="C231" s="15"/>
      <c r="D231" s="16"/>
      <c r="E231" s="16"/>
      <c r="F231" s="92"/>
      <c r="G231" s="81"/>
      <c r="H231" s="17"/>
      <c r="I231" s="18"/>
      <c r="J231" s="18"/>
      <c r="K231" s="19"/>
      <c r="L231" s="18"/>
      <c r="M231" s="18"/>
      <c r="N231" s="18"/>
      <c r="O231" s="18"/>
      <c r="P231" s="30"/>
      <c r="Q231" s="30"/>
      <c r="R231" s="43"/>
      <c r="S231" s="43"/>
      <c r="T231" s="126"/>
    </row>
    <row r="232" spans="1:20" ht="14.25">
      <c r="A232" s="25" t="s">
        <v>3</v>
      </c>
      <c r="B232" s="11" t="s">
        <v>110</v>
      </c>
      <c r="C232" s="10"/>
      <c r="D232" s="8"/>
      <c r="E232" s="8"/>
      <c r="F232" s="92">
        <v>13000000</v>
      </c>
      <c r="G232" s="81"/>
      <c r="H232" s="17"/>
      <c r="I232" s="18" t="s">
        <v>9</v>
      </c>
      <c r="J232" s="18">
        <v>531124</v>
      </c>
      <c r="K232" s="19">
        <v>21.789</v>
      </c>
      <c r="L232" s="18"/>
      <c r="M232" s="18"/>
      <c r="N232" s="18"/>
      <c r="O232" s="18"/>
      <c r="P232" s="30">
        <v>5000</v>
      </c>
      <c r="Q232" s="30">
        <v>9101231</v>
      </c>
      <c r="R232" s="43"/>
      <c r="S232" s="108">
        <f>SUM(S225:S231)</f>
        <v>0</v>
      </c>
      <c r="T232" s="43"/>
    </row>
    <row r="233" spans="1:17" ht="15">
      <c r="A233" s="16"/>
      <c r="B233" s="24"/>
      <c r="C233" s="15"/>
      <c r="D233" s="16"/>
      <c r="E233" s="16"/>
      <c r="F233" s="144"/>
      <c r="G233" s="36"/>
      <c r="P233" s="30">
        <v>5000</v>
      </c>
      <c r="Q233" s="30">
        <v>9100511</v>
      </c>
    </row>
    <row r="234" spans="1:17" ht="15">
      <c r="A234" s="59"/>
      <c r="B234" s="59" t="s">
        <v>7</v>
      </c>
      <c r="C234" s="60"/>
      <c r="D234" s="60"/>
      <c r="E234" s="60"/>
      <c r="F234" s="111">
        <f>SUM(F222:F233)</f>
        <v>36290000</v>
      </c>
      <c r="G234" s="110"/>
      <c r="P234" s="30"/>
      <c r="Q234" s="30"/>
    </row>
    <row r="235" spans="1:18" ht="14.25">
      <c r="A235" s="5"/>
      <c r="B235" s="5"/>
      <c r="C235" s="27"/>
      <c r="D235" s="27"/>
      <c r="E235" s="27"/>
      <c r="F235" s="36"/>
      <c r="G235" s="81"/>
      <c r="P235" s="30"/>
      <c r="Q235" s="30"/>
      <c r="R235" s="66"/>
    </row>
    <row r="236" spans="1:17" ht="15">
      <c r="A236" s="16" t="s">
        <v>114</v>
      </c>
      <c r="B236" s="16"/>
      <c r="C236" s="16"/>
      <c r="D236" s="16"/>
      <c r="E236" s="16"/>
      <c r="F236" s="28"/>
      <c r="G236" s="28"/>
      <c r="P236" s="30"/>
      <c r="Q236" s="30"/>
    </row>
    <row r="237" spans="1:17" ht="15">
      <c r="A237" s="16" t="s">
        <v>115</v>
      </c>
      <c r="B237" s="4"/>
      <c r="C237" s="50"/>
      <c r="D237" s="16"/>
      <c r="E237" s="16"/>
      <c r="F237" s="36"/>
      <c r="G237" s="36"/>
      <c r="P237" s="30"/>
      <c r="Q237" s="30"/>
    </row>
    <row r="238" spans="1:17" ht="15">
      <c r="A238" s="16"/>
      <c r="B238" s="4"/>
      <c r="C238" s="50"/>
      <c r="D238" s="16"/>
      <c r="E238" s="16"/>
      <c r="F238" s="36"/>
      <c r="G238" s="36"/>
      <c r="P238" s="30"/>
      <c r="Q238" s="30"/>
    </row>
    <row r="239" spans="1:17" ht="15">
      <c r="A239" s="16"/>
      <c r="B239" s="4"/>
      <c r="C239" s="50"/>
      <c r="D239" s="16"/>
      <c r="E239" s="16"/>
      <c r="F239" s="36"/>
      <c r="G239" s="36"/>
      <c r="P239" s="30"/>
      <c r="Q239" s="30"/>
    </row>
    <row r="240" spans="1:17" ht="15">
      <c r="A240" s="16"/>
      <c r="B240" s="4"/>
      <c r="C240" s="50"/>
      <c r="D240" s="16"/>
      <c r="E240" s="16"/>
      <c r="F240" s="36"/>
      <c r="G240" s="36"/>
      <c r="P240" s="30"/>
      <c r="Q240" s="30"/>
    </row>
    <row r="241" spans="1:17" ht="15">
      <c r="A241" s="16"/>
      <c r="B241" s="4"/>
      <c r="C241" s="50"/>
      <c r="D241" s="16"/>
      <c r="E241" s="16"/>
      <c r="F241" s="36"/>
      <c r="G241" s="36"/>
      <c r="P241" s="30"/>
      <c r="Q241" s="30"/>
    </row>
    <row r="242" spans="1:19" ht="15.75">
      <c r="A242" s="54"/>
      <c r="B242" s="55"/>
      <c r="C242" s="197" t="s">
        <v>43</v>
      </c>
      <c r="D242" s="197" t="s">
        <v>56</v>
      </c>
      <c r="E242" s="197" t="s">
        <v>104</v>
      </c>
      <c r="F242" s="198" t="s">
        <v>55</v>
      </c>
      <c r="G242" s="198" t="s">
        <v>44</v>
      </c>
      <c r="H242" s="177"/>
      <c r="I242" s="182"/>
      <c r="J242" s="182"/>
      <c r="K242" s="182"/>
      <c r="L242" s="182"/>
      <c r="M242" s="182"/>
      <c r="N242" s="182"/>
      <c r="O242" s="182"/>
      <c r="P242" s="182"/>
      <c r="Q242" s="182"/>
      <c r="R242" s="197" t="s">
        <v>72</v>
      </c>
      <c r="S242" s="197" t="s">
        <v>44</v>
      </c>
    </row>
    <row r="243" spans="1:20" ht="15.75">
      <c r="A243" s="54"/>
      <c r="B243" s="54"/>
      <c r="C243" s="118"/>
      <c r="D243" s="119"/>
      <c r="E243" s="118"/>
      <c r="F243" s="109"/>
      <c r="G243" s="56"/>
      <c r="R243" s="18"/>
      <c r="S243" s="18"/>
      <c r="T243" s="93"/>
    </row>
    <row r="244" spans="1:20" ht="15.75">
      <c r="A244" s="54"/>
      <c r="B244" s="152" t="s">
        <v>24</v>
      </c>
      <c r="C244" s="151">
        <v>1164543758</v>
      </c>
      <c r="D244" s="151">
        <v>30000000</v>
      </c>
      <c r="E244" s="151">
        <f>SUM(C244:D244)</f>
        <v>1194543758</v>
      </c>
      <c r="F244" s="153">
        <f>+F16</f>
        <v>27873335</v>
      </c>
      <c r="G244" s="154">
        <f>+C244+D244+F244</f>
        <v>1222417093</v>
      </c>
      <c r="R244" s="199"/>
      <c r="S244" s="151">
        <f>SUM(G244:R244)</f>
        <v>1222417093</v>
      </c>
      <c r="T244" s="93"/>
    </row>
    <row r="245" spans="1:19" ht="15.75">
      <c r="A245" s="54"/>
      <c r="B245" s="156"/>
      <c r="C245" s="155"/>
      <c r="D245" s="156"/>
      <c r="E245" s="156"/>
      <c r="F245" s="157"/>
      <c r="G245" s="158"/>
      <c r="R245" s="200"/>
      <c r="S245" s="155"/>
    </row>
    <row r="246" spans="1:20" s="26" customFormat="1" ht="15.75">
      <c r="A246" s="54"/>
      <c r="B246" s="156" t="s">
        <v>25</v>
      </c>
      <c r="C246" s="155">
        <v>230572046</v>
      </c>
      <c r="D246" s="155">
        <v>0</v>
      </c>
      <c r="E246" s="155">
        <f>SUM(C246:D246)</f>
        <v>230572046</v>
      </c>
      <c r="F246" s="159"/>
      <c r="G246" s="154">
        <f>+C246+D246+F246</f>
        <v>230572046</v>
      </c>
      <c r="I246" s="7"/>
      <c r="J246" s="7"/>
      <c r="K246" s="7"/>
      <c r="L246" s="7"/>
      <c r="M246" s="7"/>
      <c r="N246" s="7"/>
      <c r="O246" s="7"/>
      <c r="P246" s="7"/>
      <c r="Q246" s="7"/>
      <c r="R246" s="200"/>
      <c r="S246" s="155">
        <f>SUM(G246:R246)</f>
        <v>230572046</v>
      </c>
      <c r="T246" s="7"/>
    </row>
    <row r="247" spans="1:20" s="26" customFormat="1" ht="15.75">
      <c r="A247" s="54"/>
      <c r="B247" s="156"/>
      <c r="C247" s="156"/>
      <c r="D247" s="155"/>
      <c r="E247" s="155"/>
      <c r="F247" s="159"/>
      <c r="G247" s="158"/>
      <c r="I247" s="7"/>
      <c r="J247" s="7"/>
      <c r="K247" s="7"/>
      <c r="L247" s="7"/>
      <c r="M247" s="7"/>
      <c r="N247" s="7"/>
      <c r="O247" s="7"/>
      <c r="P247" s="7"/>
      <c r="Q247" s="7"/>
      <c r="R247" s="200"/>
      <c r="S247" s="155"/>
      <c r="T247" s="7"/>
    </row>
    <row r="248" spans="1:20" s="26" customFormat="1" ht="15">
      <c r="A248" s="53"/>
      <c r="B248" s="156" t="s">
        <v>26</v>
      </c>
      <c r="C248" s="155">
        <v>306183135</v>
      </c>
      <c r="D248" s="155">
        <v>0</v>
      </c>
      <c r="E248" s="155">
        <f>SUM(C248:D248)</f>
        <v>306183135</v>
      </c>
      <c r="F248" s="159"/>
      <c r="G248" s="154">
        <f>+C248+D248+F248</f>
        <v>306183135</v>
      </c>
      <c r="I248" s="7"/>
      <c r="J248" s="7"/>
      <c r="K248" s="7"/>
      <c r="L248" s="7"/>
      <c r="M248" s="7"/>
      <c r="N248" s="7"/>
      <c r="O248" s="7"/>
      <c r="P248" s="7"/>
      <c r="Q248" s="7"/>
      <c r="R248" s="200"/>
      <c r="S248" s="155">
        <f>SUM(G248:R248)</f>
        <v>306183135</v>
      </c>
      <c r="T248" s="7"/>
    </row>
    <row r="249" spans="1:20" s="26" customFormat="1" ht="15">
      <c r="A249" s="53"/>
      <c r="B249" s="156"/>
      <c r="C249" s="156"/>
      <c r="D249" s="155"/>
      <c r="E249" s="155"/>
      <c r="F249" s="159"/>
      <c r="G249" s="158"/>
      <c r="I249" s="7"/>
      <c r="J249" s="7"/>
      <c r="K249" s="7"/>
      <c r="L249" s="7"/>
      <c r="M249" s="7"/>
      <c r="N249" s="7"/>
      <c r="O249" s="7"/>
      <c r="P249" s="7"/>
      <c r="Q249" s="7"/>
      <c r="R249" s="200"/>
      <c r="S249" s="155"/>
      <c r="T249" s="7"/>
    </row>
    <row r="250" spans="2:19" ht="12.75">
      <c r="B250" s="156" t="s">
        <v>27</v>
      </c>
      <c r="C250" s="155">
        <v>56781206</v>
      </c>
      <c r="D250" s="155">
        <v>0</v>
      </c>
      <c r="E250" s="155">
        <f>SUM(C250:D250)</f>
        <v>56781206</v>
      </c>
      <c r="F250" s="159">
        <v>5000000</v>
      </c>
      <c r="G250" s="154">
        <f>+C250+D250+F250</f>
        <v>61781206</v>
      </c>
      <c r="R250" s="200"/>
      <c r="S250" s="155">
        <f>SUM(G250:R250)</f>
        <v>61781206</v>
      </c>
    </row>
    <row r="251" spans="2:19" ht="12.75">
      <c r="B251" s="156"/>
      <c r="C251" s="156"/>
      <c r="D251" s="155"/>
      <c r="E251" s="155"/>
      <c r="F251" s="159"/>
      <c r="G251" s="158"/>
      <c r="R251" s="200"/>
      <c r="S251" s="155"/>
    </row>
    <row r="252" spans="2:19" ht="12.75">
      <c r="B252" s="156" t="s">
        <v>39</v>
      </c>
      <c r="C252" s="155">
        <v>66025215</v>
      </c>
      <c r="D252" s="155">
        <v>0</v>
      </c>
      <c r="E252" s="155">
        <f>SUM(C252:D252)</f>
        <v>66025215</v>
      </c>
      <c r="F252" s="159"/>
      <c r="G252" s="154">
        <f>+C252+D252+F252</f>
        <v>66025215</v>
      </c>
      <c r="R252" s="200"/>
      <c r="S252" s="155">
        <f>SUM(G252:R252)</f>
        <v>66025215</v>
      </c>
    </row>
    <row r="253" spans="2:19" ht="12.75">
      <c r="B253" s="156"/>
      <c r="C253" s="155"/>
      <c r="D253" s="155"/>
      <c r="E253" s="155"/>
      <c r="F253" s="159"/>
      <c r="G253" s="158"/>
      <c r="R253" s="200"/>
      <c r="S253" s="155"/>
    </row>
    <row r="254" spans="2:19" ht="12.75">
      <c r="B254" s="156" t="s">
        <v>111</v>
      </c>
      <c r="C254" s="155"/>
      <c r="D254" s="155"/>
      <c r="E254" s="155">
        <f>SUM(D254)</f>
        <v>0</v>
      </c>
      <c r="F254" s="159">
        <v>36290000</v>
      </c>
      <c r="G254" s="154">
        <f>+C254+D254+F254</f>
        <v>36290000</v>
      </c>
      <c r="R254" s="200"/>
      <c r="S254" s="155"/>
    </row>
    <row r="255" spans="2:19" ht="13.5" thickBot="1">
      <c r="B255" s="156"/>
      <c r="C255" s="155"/>
      <c r="D255" s="155"/>
      <c r="E255" s="155"/>
      <c r="F255" s="160"/>
      <c r="G255" s="158"/>
      <c r="R255" s="201"/>
      <c r="S255" s="202"/>
    </row>
    <row r="256" spans="2:19" ht="13.5" thickBot="1">
      <c r="B256" s="195" t="s">
        <v>40</v>
      </c>
      <c r="C256" s="161">
        <f>SUM(C244:C255)</f>
        <v>1824105360</v>
      </c>
      <c r="D256" s="161">
        <f>SUM(D244:D255)</f>
        <v>30000000</v>
      </c>
      <c r="E256" s="161">
        <f>SUM(E244:E255)</f>
        <v>1854105360</v>
      </c>
      <c r="F256" s="161">
        <f>SUM(F244:F255)</f>
        <v>69163335</v>
      </c>
      <c r="G256" s="161">
        <f>SUM(G244:G255)</f>
        <v>1923268695</v>
      </c>
      <c r="H256" s="203"/>
      <c r="I256" s="204"/>
      <c r="J256" s="204"/>
      <c r="K256" s="204"/>
      <c r="L256" s="204"/>
      <c r="M256" s="204"/>
      <c r="N256" s="204"/>
      <c r="O256" s="204"/>
      <c r="P256" s="204"/>
      <c r="Q256" s="204"/>
      <c r="R256" s="220">
        <f>SUM(R244:R255)</f>
        <v>0</v>
      </c>
      <c r="S256" s="219">
        <f>SUM(S244:S255)</f>
        <v>1886978695</v>
      </c>
    </row>
    <row r="257" spans="2:7" ht="13.5" thickBot="1">
      <c r="B257" s="175"/>
      <c r="C257" s="162"/>
      <c r="D257" s="162"/>
      <c r="E257" s="162"/>
      <c r="F257" s="163"/>
      <c r="G257" s="164"/>
    </row>
    <row r="258" spans="2:19" ht="13.5" thickBot="1">
      <c r="B258" s="172" t="s">
        <v>41</v>
      </c>
      <c r="C258" s="165"/>
      <c r="D258" s="165"/>
      <c r="E258" s="165"/>
      <c r="F258" s="166"/>
      <c r="G258" s="167"/>
      <c r="H258" s="212"/>
      <c r="I258" s="213"/>
      <c r="J258" s="213"/>
      <c r="K258" s="213"/>
      <c r="L258" s="213"/>
      <c r="M258" s="213"/>
      <c r="N258" s="213"/>
      <c r="O258" s="213"/>
      <c r="P258" s="213"/>
      <c r="Q258" s="213"/>
      <c r="R258" s="214"/>
      <c r="S258" s="215"/>
    </row>
    <row r="259" spans="2:19" ht="12.75">
      <c r="B259" s="169"/>
      <c r="C259" s="168"/>
      <c r="D259" s="169"/>
      <c r="E259" s="169"/>
      <c r="F259" s="170"/>
      <c r="G259" s="171"/>
      <c r="H259" s="205"/>
      <c r="I259" s="206"/>
      <c r="J259" s="206"/>
      <c r="K259" s="206"/>
      <c r="L259" s="206"/>
      <c r="M259" s="206"/>
      <c r="N259" s="206"/>
      <c r="O259" s="206"/>
      <c r="P259" s="206"/>
      <c r="Q259" s="206"/>
      <c r="R259" s="210"/>
      <c r="S259" s="211"/>
    </row>
    <row r="260" spans="1:20" s="26" customFormat="1" ht="12.75">
      <c r="A260" s="7"/>
      <c r="B260" s="169" t="s">
        <v>42</v>
      </c>
      <c r="C260" s="168">
        <v>226889046</v>
      </c>
      <c r="D260" s="168"/>
      <c r="E260" s="168">
        <f>SUM(C260:D260)</f>
        <v>226889046</v>
      </c>
      <c r="F260" s="170"/>
      <c r="G260" s="171">
        <f>+C260+D260+F260</f>
        <v>226889046</v>
      </c>
      <c r="H260" s="212"/>
      <c r="I260" s="213"/>
      <c r="J260" s="213"/>
      <c r="K260" s="213"/>
      <c r="L260" s="213"/>
      <c r="M260" s="213"/>
      <c r="N260" s="213"/>
      <c r="O260" s="213"/>
      <c r="P260" s="213"/>
      <c r="Q260" s="213"/>
      <c r="R260" s="216"/>
      <c r="S260" s="168"/>
      <c r="T260" s="7"/>
    </row>
    <row r="261" spans="1:20" s="26" customFormat="1" ht="12.75">
      <c r="A261" s="7"/>
      <c r="B261" s="169" t="s">
        <v>26</v>
      </c>
      <c r="C261" s="168">
        <v>290717735</v>
      </c>
      <c r="D261" s="168"/>
      <c r="E261" s="168">
        <f>SUM(C261:D261)</f>
        <v>290717735</v>
      </c>
      <c r="F261" s="170"/>
      <c r="G261" s="171">
        <f>+C261+D261+F261</f>
        <v>290717735</v>
      </c>
      <c r="H261" s="212"/>
      <c r="I261" s="213"/>
      <c r="J261" s="213"/>
      <c r="K261" s="213"/>
      <c r="L261" s="213"/>
      <c r="M261" s="213"/>
      <c r="N261" s="213"/>
      <c r="O261" s="213"/>
      <c r="P261" s="213"/>
      <c r="Q261" s="213"/>
      <c r="R261" s="216"/>
      <c r="S261" s="168"/>
      <c r="T261" s="7"/>
    </row>
    <row r="262" spans="1:20" s="26" customFormat="1" ht="12.75">
      <c r="A262" s="7"/>
      <c r="B262" s="169" t="s">
        <v>27</v>
      </c>
      <c r="C262" s="168">
        <v>51581206</v>
      </c>
      <c r="D262" s="168"/>
      <c r="E262" s="168">
        <f>SUM(C262:D262)</f>
        <v>51581206</v>
      </c>
      <c r="F262" s="170">
        <v>5000000</v>
      </c>
      <c r="G262" s="171">
        <f>+C262+D262+F262</f>
        <v>56581206</v>
      </c>
      <c r="H262" s="212"/>
      <c r="I262" s="213"/>
      <c r="J262" s="213"/>
      <c r="K262" s="213"/>
      <c r="L262" s="213"/>
      <c r="M262" s="213"/>
      <c r="N262" s="213"/>
      <c r="O262" s="213"/>
      <c r="P262" s="213"/>
      <c r="Q262" s="213"/>
      <c r="R262" s="216"/>
      <c r="S262" s="168"/>
      <c r="T262" s="7"/>
    </row>
    <row r="263" spans="1:20" s="26" customFormat="1" ht="12.75">
      <c r="A263" s="7"/>
      <c r="B263" s="169" t="s">
        <v>28</v>
      </c>
      <c r="C263" s="168">
        <v>45809215</v>
      </c>
      <c r="D263" s="168"/>
      <c r="E263" s="168">
        <f>SUM(C263:D263)</f>
        <v>45809215</v>
      </c>
      <c r="F263" s="170"/>
      <c r="G263" s="171">
        <f>+C263+D263+F263</f>
        <v>45809215</v>
      </c>
      <c r="H263" s="212"/>
      <c r="I263" s="213"/>
      <c r="J263" s="213"/>
      <c r="K263" s="213"/>
      <c r="L263" s="213"/>
      <c r="M263" s="213"/>
      <c r="N263" s="213"/>
      <c r="O263" s="213"/>
      <c r="P263" s="213"/>
      <c r="Q263" s="213"/>
      <c r="R263" s="216"/>
      <c r="S263" s="168"/>
      <c r="T263" s="7"/>
    </row>
    <row r="264" spans="1:20" s="26" customFormat="1" ht="12.75">
      <c r="A264" s="7"/>
      <c r="B264" s="169" t="s">
        <v>112</v>
      </c>
      <c r="C264" s="168"/>
      <c r="D264" s="168"/>
      <c r="E264" s="168"/>
      <c r="F264" s="170">
        <v>36290000</v>
      </c>
      <c r="G264" s="171">
        <f>+C264+D264+F264</f>
        <v>36290000</v>
      </c>
      <c r="H264" s="212"/>
      <c r="I264" s="213"/>
      <c r="J264" s="213"/>
      <c r="K264" s="213"/>
      <c r="L264" s="213"/>
      <c r="M264" s="213"/>
      <c r="N264" s="213"/>
      <c r="O264" s="213"/>
      <c r="P264" s="213"/>
      <c r="Q264" s="213"/>
      <c r="R264" s="216"/>
      <c r="S264" s="168"/>
      <c r="T264" s="7"/>
    </row>
    <row r="265" spans="1:20" s="26" customFormat="1" ht="13.5" thickBot="1">
      <c r="A265" s="7"/>
      <c r="B265" s="169"/>
      <c r="C265" s="168"/>
      <c r="D265" s="169"/>
      <c r="E265" s="169"/>
      <c r="F265" s="170"/>
      <c r="G265" s="171"/>
      <c r="H265" s="212"/>
      <c r="I265" s="213"/>
      <c r="J265" s="213"/>
      <c r="K265" s="213"/>
      <c r="L265" s="213"/>
      <c r="M265" s="213"/>
      <c r="N265" s="213"/>
      <c r="O265" s="213"/>
      <c r="P265" s="213"/>
      <c r="Q265" s="213"/>
      <c r="R265" s="216"/>
      <c r="S265" s="217"/>
      <c r="T265" s="7"/>
    </row>
    <row r="266" spans="1:20" s="26" customFormat="1" ht="13.5" thickBot="1">
      <c r="A266" s="7"/>
      <c r="B266" s="196"/>
      <c r="C266" s="165">
        <f>SUM(C260:C265)</f>
        <v>614997202</v>
      </c>
      <c r="D266" s="165">
        <f>SUM(D260:D265)</f>
        <v>0</v>
      </c>
      <c r="E266" s="165">
        <f>SUM(E260:E265)</f>
        <v>614997202</v>
      </c>
      <c r="F266" s="173">
        <f>SUM(F260:F265)</f>
        <v>41290000</v>
      </c>
      <c r="G266" s="174">
        <f>SUM(G260:G265)</f>
        <v>656287202</v>
      </c>
      <c r="H266" s="212"/>
      <c r="I266" s="213"/>
      <c r="J266" s="213"/>
      <c r="K266" s="213"/>
      <c r="L266" s="213"/>
      <c r="M266" s="213"/>
      <c r="N266" s="213"/>
      <c r="O266" s="213"/>
      <c r="P266" s="213"/>
      <c r="Q266" s="213"/>
      <c r="R266" s="218">
        <f>SUM(R260:R265)</f>
        <v>0</v>
      </c>
      <c r="S266" s="215">
        <f>SUM(S260:S265)</f>
        <v>0</v>
      </c>
      <c r="T266" s="7"/>
    </row>
    <row r="267" spans="1:20" s="26" customFormat="1" ht="13.5" thickBot="1">
      <c r="A267" s="7"/>
      <c r="B267" s="175"/>
      <c r="C267" s="162"/>
      <c r="D267" s="175"/>
      <c r="E267" s="175"/>
      <c r="F267" s="176"/>
      <c r="G267" s="177"/>
      <c r="I267" s="7"/>
      <c r="J267" s="7"/>
      <c r="K267" s="7"/>
      <c r="L267" s="7"/>
      <c r="M267" s="7"/>
      <c r="N267" s="7"/>
      <c r="O267" s="7"/>
      <c r="P267" s="7"/>
      <c r="Q267" s="7"/>
      <c r="R267" s="13"/>
      <c r="S267" s="7"/>
      <c r="T267" s="7"/>
    </row>
    <row r="268" spans="1:20" s="26" customFormat="1" ht="13.5" thickBot="1">
      <c r="A268" s="7"/>
      <c r="B268" s="195" t="s">
        <v>73</v>
      </c>
      <c r="C268" s="161">
        <f>C256-C266</f>
        <v>1209108158</v>
      </c>
      <c r="D268" s="178"/>
      <c r="E268" s="161">
        <f>E256-E266</f>
        <v>1239108158</v>
      </c>
      <c r="F268" s="179"/>
      <c r="G268" s="180">
        <f>G256-G266</f>
        <v>1266981493</v>
      </c>
      <c r="H268" s="203"/>
      <c r="I268" s="204"/>
      <c r="J268" s="204"/>
      <c r="K268" s="204"/>
      <c r="L268" s="204"/>
      <c r="M268" s="204"/>
      <c r="N268" s="204"/>
      <c r="O268" s="204"/>
      <c r="P268" s="204"/>
      <c r="Q268" s="204"/>
      <c r="R268" s="207"/>
      <c r="S268" s="219">
        <f>S256-S258</f>
        <v>1886978695</v>
      </c>
      <c r="T268" s="7"/>
    </row>
    <row r="269" spans="1:20" s="26" customFormat="1" ht="13.5" thickBot="1">
      <c r="A269" s="7"/>
      <c r="B269" s="7"/>
      <c r="C269" s="181"/>
      <c r="D269" s="182"/>
      <c r="E269" s="182"/>
      <c r="F269" s="177"/>
      <c r="G269" s="177"/>
      <c r="I269" s="7"/>
      <c r="J269" s="7"/>
      <c r="K269" s="7"/>
      <c r="L269" s="7"/>
      <c r="M269" s="7"/>
      <c r="N269" s="7"/>
      <c r="O269" s="7"/>
      <c r="P269" s="7"/>
      <c r="Q269" s="7"/>
      <c r="R269" s="13"/>
      <c r="S269" s="7"/>
      <c r="T269" s="7"/>
    </row>
    <row r="270" spans="1:20" s="26" customFormat="1" ht="13.5" thickBot="1">
      <c r="A270" s="7"/>
      <c r="B270" s="208" t="s">
        <v>71</v>
      </c>
      <c r="C270" s="209">
        <v>41355000</v>
      </c>
      <c r="D270" s="221"/>
      <c r="E270" s="221">
        <f>C270+D270</f>
        <v>41355000</v>
      </c>
      <c r="F270" s="222">
        <v>-6363000</v>
      </c>
      <c r="G270" s="222">
        <f>+E270+F270</f>
        <v>34992000</v>
      </c>
      <c r="H270" s="223"/>
      <c r="I270" s="224"/>
      <c r="J270" s="224"/>
      <c r="K270" s="224"/>
      <c r="L270" s="224"/>
      <c r="M270" s="224"/>
      <c r="N270" s="224"/>
      <c r="O270" s="224"/>
      <c r="P270" s="224"/>
      <c r="Q270" s="224"/>
      <c r="R270" s="225"/>
      <c r="S270" s="226"/>
      <c r="T270" s="7"/>
    </row>
    <row r="272" spans="3:19" ht="14.25">
      <c r="C272" s="66"/>
      <c r="S272" s="66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600" verticalDpi="600" orientation="portrait" paperSize="9" scale="90" r:id="rId1"/>
  <headerFooter alignWithMargins="0">
    <oddFooter>&amp;C&amp;10Oldal &amp;P</oddFooter>
  </headerFooter>
  <rowBreaks count="6" manualBreakCount="6">
    <brk id="53" max="21" man="1"/>
    <brk id="90" max="21" man="1"/>
    <brk id="133" max="21" man="1"/>
    <brk id="168" max="21" man="1"/>
    <brk id="204" max="21" man="1"/>
    <brk id="239" max="21" man="1"/>
  </rowBreaks>
  <colBreaks count="1" manualBreakCount="1">
    <brk id="17" max="2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Perlaki Zoltán</cp:lastModifiedBy>
  <cp:lastPrinted>2017-05-15T14:03:35Z</cp:lastPrinted>
  <dcterms:created xsi:type="dcterms:W3CDTF">2013-06-19T06:23:54Z</dcterms:created>
  <dcterms:modified xsi:type="dcterms:W3CDTF">2017-05-17T07:09:42Z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