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955" windowHeight="11535" activeTab="0"/>
  </bookViews>
  <sheets>
    <sheet name="tartalék önkorm" sheetId="1" r:id="rId1"/>
    <sheet name="hivatal tartalék" sheetId="2" r:id="rId2"/>
    <sheet name="Munka2" sheetId="3" r:id="rId3"/>
    <sheet name="Munka3" sheetId="4" r:id="rId4"/>
  </sheets>
  <definedNames>
    <definedName name="_xlnm.Print_Area" localSheetId="1">'hivatal tartalék'!$A$1:$F$15</definedName>
  </definedNames>
  <calcPr fullCalcOnLoad="1"/>
</workbook>
</file>

<file path=xl/sharedStrings.xml><?xml version="1.0" encoding="utf-8"?>
<sst xmlns="http://schemas.openxmlformats.org/spreadsheetml/2006/main" count="52" uniqueCount="46">
  <si>
    <t>2013. év tartalékok állománya</t>
  </si>
  <si>
    <t>ÖNKORMÁNYZAT</t>
  </si>
  <si>
    <t>Eredeti előirányzat</t>
  </si>
  <si>
    <t>1.sz. mód.</t>
  </si>
  <si>
    <t>1.sz. módosítás után</t>
  </si>
  <si>
    <t>Polgármesteri keret</t>
  </si>
  <si>
    <t>Általános tartalék</t>
  </si>
  <si>
    <t>Általános tartalék összesen</t>
  </si>
  <si>
    <t>Működési tartalék-likvid hitelből</t>
  </si>
  <si>
    <t>Működési tartalék-BKK buszközlekedés má.j1-dec.31.</t>
  </si>
  <si>
    <t>Működési tartalék-tervezési többlet</t>
  </si>
  <si>
    <t xml:space="preserve">          NATÜ Kft-nek</t>
  </si>
  <si>
    <t xml:space="preserve">          Fészekhintára</t>
  </si>
  <si>
    <t xml:space="preserve">          Főépítész új szerződésére</t>
  </si>
  <si>
    <t xml:space="preserve">           Amerikai Iskola bérleti díjra</t>
  </si>
  <si>
    <t>Bérkompenzáció előleg-decemberben visszavonják</t>
  </si>
  <si>
    <t>Állami finanszírozási számlapénz</t>
  </si>
  <si>
    <t>Óvodaberuházás óvadéki számlája</t>
  </si>
  <si>
    <t>gépjármű (épitmény többlet)</t>
  </si>
  <si>
    <t>Működési tartalék összesen</t>
  </si>
  <si>
    <t>Kecskehát fejlesztés lekötött összege</t>
  </si>
  <si>
    <t>Vagyonalapon lekötött összeg</t>
  </si>
  <si>
    <t>Inkubátorház pályázati támogatás</t>
  </si>
  <si>
    <t>Közműfejlesztés</t>
  </si>
  <si>
    <t xml:space="preserve">      ebből kútfúrásra</t>
  </si>
  <si>
    <t>OEP számlapénz védőnői épületre</t>
  </si>
  <si>
    <t>KMOP 3-3-3-11 Napelemes és biomassza projekt számlapénz</t>
  </si>
  <si>
    <t>HUSK/1101/1.1.1/0361</t>
  </si>
  <si>
    <t>Iskolai és utánpótlás sport infrastrukt.</t>
  </si>
  <si>
    <t>KEOP-7.1.0/11-2012-0045 Szennyvíz-derogáció</t>
  </si>
  <si>
    <t>Derogáció önrész pályázat bevétele</t>
  </si>
  <si>
    <t>Ingatlaneladás csökkentéséből</t>
  </si>
  <si>
    <t>ingatlan eladás miatti csökkenés</t>
  </si>
  <si>
    <t>Fejlesztési tartalék összesen</t>
  </si>
  <si>
    <t>ÖNKORMÁNYZAT TARTALÉKAI ÖSSZESEN</t>
  </si>
  <si>
    <t>2.sz.  Módosítás</t>
  </si>
  <si>
    <t>árvízkárosultak részére</t>
  </si>
  <si>
    <t>óvoda beruházás önrész kiegészítésére</t>
  </si>
  <si>
    <t>Jegyzői keret</t>
  </si>
  <si>
    <t>POLGÁRMESTERI HIVATAL</t>
  </si>
  <si>
    <t>3.sz. Módosítás</t>
  </si>
  <si>
    <t>kamatbevétel maradvány</t>
  </si>
  <si>
    <t>adósságkonszolidáció bev.különbség</t>
  </si>
  <si>
    <t>bűnügyi kártérítés</t>
  </si>
  <si>
    <t>védőnői ép.beruházási összeg</t>
  </si>
  <si>
    <t>3.sz.  Módosítás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</si>
</sst>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164" fontId="2" fillId="0" borderId="2" xfId="15" applyNumberFormat="1" applyFont="1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4" xfId="15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4" fontId="2" fillId="2" borderId="6" xfId="15" applyNumberFormat="1" applyFont="1" applyFill="1" applyBorder="1" applyAlignment="1">
      <alignment/>
    </xf>
    <xf numFmtId="0" fontId="1" fillId="0" borderId="3" xfId="0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3" borderId="4" xfId="15" applyNumberFormat="1" applyFont="1" applyFill="1" applyBorder="1" applyAlignment="1">
      <alignment/>
    </xf>
    <xf numFmtId="164" fontId="1" fillId="0" borderId="7" xfId="15" applyNumberFormat="1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9" xfId="15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3" borderId="11" xfId="15" applyNumberFormat="1" applyFont="1" applyFill="1" applyBorder="1" applyAlignment="1">
      <alignment/>
    </xf>
    <xf numFmtId="164" fontId="1" fillId="4" borderId="9" xfId="15" applyNumberFormat="1" applyFont="1" applyFill="1" applyBorder="1" applyAlignment="1">
      <alignment/>
    </xf>
    <xf numFmtId="164" fontId="1" fillId="3" borderId="12" xfId="15" applyNumberFormat="1" applyFont="1" applyFill="1" applyBorder="1" applyAlignment="1">
      <alignment/>
    </xf>
    <xf numFmtId="164" fontId="1" fillId="0" borderId="13" xfId="15" applyNumberFormat="1" applyFont="1" applyBorder="1" applyAlignment="1">
      <alignment/>
    </xf>
    <xf numFmtId="164" fontId="2" fillId="0" borderId="2" xfId="15" applyNumberFormat="1" applyFont="1" applyBorder="1" applyAlignment="1">
      <alignment wrapText="1"/>
    </xf>
    <xf numFmtId="0" fontId="1" fillId="0" borderId="14" xfId="0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15" applyNumberFormat="1" applyFont="1" applyBorder="1" applyAlignment="1">
      <alignment/>
    </xf>
    <xf numFmtId="164" fontId="1" fillId="3" borderId="17" xfId="15" applyNumberFormat="1" applyFont="1" applyFill="1" applyBorder="1" applyAlignment="1">
      <alignment/>
    </xf>
    <xf numFmtId="164" fontId="1" fillId="0" borderId="18" xfId="15" applyNumberFormat="1" applyFont="1" applyBorder="1" applyAlignment="1">
      <alignment/>
    </xf>
    <xf numFmtId="0" fontId="1" fillId="0" borderId="19" xfId="0" applyFont="1" applyBorder="1" applyAlignment="1">
      <alignment/>
    </xf>
    <xf numFmtId="164" fontId="3" fillId="0" borderId="13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164" fontId="2" fillId="2" borderId="21" xfId="15" applyNumberFormat="1" applyFont="1" applyFill="1" applyBorder="1" applyAlignment="1">
      <alignment/>
    </xf>
    <xf numFmtId="0" fontId="2" fillId="0" borderId="22" xfId="0" applyFont="1" applyBorder="1" applyAlignment="1">
      <alignment horizontal="center" wrapText="1"/>
    </xf>
    <xf numFmtId="0" fontId="1" fillId="0" borderId="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5" fillId="2" borderId="28" xfId="0" applyNumberFormat="1" applyFont="1" applyFill="1" applyBorder="1" applyAlignment="1">
      <alignment/>
    </xf>
    <xf numFmtId="0" fontId="2" fillId="5" borderId="29" xfId="0" applyFont="1" applyFill="1" applyBorder="1" applyAlignment="1">
      <alignment/>
    </xf>
    <xf numFmtId="164" fontId="2" fillId="5" borderId="30" xfId="15" applyNumberFormat="1" applyFont="1" applyFill="1" applyBorder="1" applyAlignment="1">
      <alignment/>
    </xf>
    <xf numFmtId="164" fontId="2" fillId="5" borderId="31" xfId="15" applyNumberFormat="1" applyFont="1" applyFill="1" applyBorder="1" applyAlignment="1">
      <alignment/>
    </xf>
    <xf numFmtId="164" fontId="2" fillId="5" borderId="32" xfId="0" applyNumberFormat="1" applyFont="1" applyFill="1" applyBorder="1" applyAlignment="1">
      <alignment/>
    </xf>
    <xf numFmtId="164" fontId="5" fillId="5" borderId="33" xfId="0" applyNumberFormat="1" applyFont="1" applyFill="1" applyBorder="1" applyAlignment="1">
      <alignment/>
    </xf>
    <xf numFmtId="0" fontId="2" fillId="6" borderId="29" xfId="0" applyFont="1" applyFill="1" applyBorder="1" applyAlignment="1">
      <alignment/>
    </xf>
    <xf numFmtId="164" fontId="2" fillId="6" borderId="30" xfId="15" applyNumberFormat="1" applyFont="1" applyFill="1" applyBorder="1" applyAlignment="1">
      <alignment/>
    </xf>
    <xf numFmtId="164" fontId="2" fillId="6" borderId="31" xfId="15" applyNumberFormat="1" applyFont="1" applyFill="1" applyBorder="1" applyAlignment="1">
      <alignment/>
    </xf>
    <xf numFmtId="164" fontId="2" fillId="6" borderId="34" xfId="0" applyNumberFormat="1" applyFont="1" applyFill="1" applyBorder="1" applyAlignment="1">
      <alignment/>
    </xf>
    <xf numFmtId="164" fontId="5" fillId="6" borderId="33" xfId="0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0" fontId="2" fillId="2" borderId="29" xfId="0" applyFont="1" applyFill="1" applyBorder="1" applyAlignment="1">
      <alignment/>
    </xf>
    <xf numFmtId="164" fontId="2" fillId="2" borderId="30" xfId="15" applyNumberFormat="1" applyFont="1" applyFill="1" applyBorder="1" applyAlignment="1">
      <alignment/>
    </xf>
    <xf numFmtId="164" fontId="2" fillId="2" borderId="31" xfId="0" applyNumberFormat="1" applyFont="1" applyFill="1" applyBorder="1" applyAlignment="1">
      <alignment/>
    </xf>
    <xf numFmtId="164" fontId="5" fillId="2" borderId="33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164" fontId="1" fillId="0" borderId="35" xfId="15" applyNumberFormat="1" applyFont="1" applyBorder="1" applyAlignment="1">
      <alignment/>
    </xf>
    <xf numFmtId="0" fontId="0" fillId="0" borderId="3" xfId="0" applyBorder="1" applyAlignment="1">
      <alignment vertical="center" wrapText="1"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1"/>
  <sheetViews>
    <sheetView tabSelected="1" workbookViewId="0" topLeftCell="A10">
      <selection activeCell="F19" sqref="F19"/>
    </sheetView>
  </sheetViews>
  <sheetFormatPr defaultColWidth="9.140625" defaultRowHeight="12.75"/>
  <cols>
    <col min="1" max="1" width="54.421875" style="0" customWidth="1"/>
    <col min="2" max="2" width="15.8515625" style="0" customWidth="1"/>
    <col min="3" max="3" width="15.421875" style="0" customWidth="1"/>
    <col min="4" max="4" width="13.8515625" style="0" customWidth="1"/>
    <col min="5" max="6" width="12.421875" style="0" customWidth="1"/>
  </cols>
  <sheetData>
    <row r="1" spans="1:6" ht="15">
      <c r="A1" s="1" t="s">
        <v>0</v>
      </c>
      <c r="B1" s="56" t="s">
        <v>1</v>
      </c>
      <c r="C1" s="2"/>
      <c r="D1" s="2"/>
      <c r="E1" s="2"/>
      <c r="F1" s="1"/>
    </row>
    <row r="2" spans="1:6" ht="15.75" thickBot="1">
      <c r="A2" s="3"/>
      <c r="B2" s="2"/>
      <c r="C2" s="2"/>
      <c r="D2" s="2"/>
      <c r="E2" s="2"/>
      <c r="F2" s="1"/>
    </row>
    <row r="3" spans="1:6" ht="31.5" customHeight="1">
      <c r="A3" s="4"/>
      <c r="B3" s="21" t="s">
        <v>2</v>
      </c>
      <c r="C3" s="5" t="s">
        <v>3</v>
      </c>
      <c r="D3" s="21" t="s">
        <v>4</v>
      </c>
      <c r="E3" s="33" t="s">
        <v>35</v>
      </c>
      <c r="F3" s="41" t="s">
        <v>40</v>
      </c>
    </row>
    <row r="4" spans="1:6" ht="15">
      <c r="A4" s="6" t="s">
        <v>5</v>
      </c>
      <c r="B4" s="7">
        <v>1000</v>
      </c>
      <c r="C4" s="7"/>
      <c r="D4" s="7">
        <f>+B4+C4</f>
        <v>1000</v>
      </c>
      <c r="E4" s="34"/>
      <c r="F4" s="42"/>
    </row>
    <row r="5" spans="1:6" ht="15">
      <c r="A5" s="6" t="s">
        <v>6</v>
      </c>
      <c r="B5" s="7">
        <v>3000</v>
      </c>
      <c r="C5" s="7">
        <v>-660</v>
      </c>
      <c r="D5" s="7">
        <f>+B5+C5</f>
        <v>2340</v>
      </c>
      <c r="E5" s="34"/>
      <c r="F5" s="42"/>
    </row>
    <row r="6" spans="1:6" ht="15.75" thickBot="1">
      <c r="A6" s="22" t="s">
        <v>36</v>
      </c>
      <c r="B6" s="23"/>
      <c r="C6" s="23"/>
      <c r="D6" s="23"/>
      <c r="E6" s="35">
        <v>-737</v>
      </c>
      <c r="F6" s="43"/>
    </row>
    <row r="7" spans="1:6" ht="15.75" thickBot="1">
      <c r="A7" s="8" t="s">
        <v>7</v>
      </c>
      <c r="B7" s="9">
        <f>SUM(B4:B5)</f>
        <v>4000</v>
      </c>
      <c r="C7" s="9">
        <f>SUM(C4:C5)</f>
        <v>-660</v>
      </c>
      <c r="D7" s="9">
        <f>+B7+C7</f>
        <v>3340</v>
      </c>
      <c r="E7" s="36">
        <f>D7+E6</f>
        <v>2603</v>
      </c>
      <c r="F7" s="45">
        <f>E7</f>
        <v>2603</v>
      </c>
    </row>
    <row r="8" spans="1:6" ht="15">
      <c r="A8" s="28" t="s">
        <v>8</v>
      </c>
      <c r="B8" s="29">
        <v>10000</v>
      </c>
      <c r="C8" s="29">
        <v>20000</v>
      </c>
      <c r="D8" s="20">
        <f>+B8+C8</f>
        <v>30000</v>
      </c>
      <c r="E8" s="37"/>
      <c r="F8" s="44"/>
    </row>
    <row r="9" spans="1:6" ht="15">
      <c r="A9" s="10" t="s">
        <v>9</v>
      </c>
      <c r="B9" s="11">
        <v>17277</v>
      </c>
      <c r="C9" s="11">
        <v>-17277</v>
      </c>
      <c r="D9" s="11">
        <f>+B9+C9</f>
        <v>0</v>
      </c>
      <c r="E9" s="38"/>
      <c r="F9" s="42"/>
    </row>
    <row r="10" spans="1:6" ht="15">
      <c r="A10" s="10" t="s">
        <v>10</v>
      </c>
      <c r="B10" s="12">
        <v>3521</v>
      </c>
      <c r="C10" s="12"/>
      <c r="D10" s="11">
        <f>+B10+SUM(C10:C14)</f>
        <v>0</v>
      </c>
      <c r="E10" s="38"/>
      <c r="F10" s="42"/>
    </row>
    <row r="11" spans="1:6" ht="15">
      <c r="A11" s="10" t="s">
        <v>11</v>
      </c>
      <c r="B11" s="12"/>
      <c r="C11" s="12">
        <v>-1700</v>
      </c>
      <c r="D11" s="11"/>
      <c r="E11" s="38"/>
      <c r="F11" s="42"/>
    </row>
    <row r="12" spans="1:6" ht="15">
      <c r="A12" s="10" t="s">
        <v>12</v>
      </c>
      <c r="B12" s="12"/>
      <c r="C12" s="12">
        <v>-407</v>
      </c>
      <c r="D12" s="11"/>
      <c r="E12" s="38"/>
      <c r="F12" s="42"/>
    </row>
    <row r="13" spans="1:6" ht="15">
      <c r="A13" s="10" t="s">
        <v>13</v>
      </c>
      <c r="B13" s="12"/>
      <c r="C13" s="12">
        <v>-1314</v>
      </c>
      <c r="D13" s="11"/>
      <c r="E13" s="38"/>
      <c r="F13" s="42"/>
    </row>
    <row r="14" spans="1:6" ht="15">
      <c r="A14" s="10" t="s">
        <v>14</v>
      </c>
      <c r="B14" s="12"/>
      <c r="C14" s="12">
        <v>-100</v>
      </c>
      <c r="D14" s="11"/>
      <c r="E14" s="38"/>
      <c r="F14" s="42"/>
    </row>
    <row r="15" spans="1:6" ht="15">
      <c r="A15" s="10" t="s">
        <v>15</v>
      </c>
      <c r="B15" s="7"/>
      <c r="C15" s="7">
        <v>246</v>
      </c>
      <c r="D15" s="11">
        <f>+C15</f>
        <v>246</v>
      </c>
      <c r="E15" s="38"/>
      <c r="F15" s="42"/>
    </row>
    <row r="16" spans="1:6" ht="15">
      <c r="A16" s="10" t="s">
        <v>16</v>
      </c>
      <c r="B16" s="11"/>
      <c r="C16" s="11">
        <v>19</v>
      </c>
      <c r="D16" s="11">
        <f>+B16+C16</f>
        <v>19</v>
      </c>
      <c r="E16" s="38"/>
      <c r="F16" s="42"/>
    </row>
    <row r="17" spans="1:6" ht="15">
      <c r="A17" s="10" t="s">
        <v>17</v>
      </c>
      <c r="B17" s="11"/>
      <c r="C17" s="11">
        <v>490</v>
      </c>
      <c r="D17" s="11">
        <f>+B17+C17</f>
        <v>490</v>
      </c>
      <c r="E17" s="38"/>
      <c r="F17" s="42"/>
    </row>
    <row r="18" spans="1:6" ht="15">
      <c r="A18" s="30" t="s">
        <v>18</v>
      </c>
      <c r="B18" s="13"/>
      <c r="C18" s="13">
        <v>2400</v>
      </c>
      <c r="D18" s="13">
        <v>2400</v>
      </c>
      <c r="E18" s="38"/>
      <c r="F18" s="42"/>
    </row>
    <row r="19" spans="1:6" ht="15">
      <c r="A19" s="30" t="s">
        <v>41</v>
      </c>
      <c r="B19" s="13"/>
      <c r="C19" s="13"/>
      <c r="D19" s="13"/>
      <c r="E19" s="39"/>
      <c r="F19" s="66">
        <v>2915</v>
      </c>
    </row>
    <row r="20" spans="1:6" ht="15.75" thickBot="1">
      <c r="A20" s="10" t="s">
        <v>43</v>
      </c>
      <c r="B20" s="11"/>
      <c r="C20" s="11"/>
      <c r="D20" s="11"/>
      <c r="E20" s="61"/>
      <c r="F20" s="65">
        <v>15300</v>
      </c>
    </row>
    <row r="21" spans="1:6" ht="15.75" thickBot="1">
      <c r="A21" s="8" t="s">
        <v>19</v>
      </c>
      <c r="B21" s="9">
        <f>SUM(B8:B17)</f>
        <v>30798</v>
      </c>
      <c r="C21" s="9">
        <f>SUM(C8:C18)</f>
        <v>2357</v>
      </c>
      <c r="D21" s="9">
        <f>SUM(D8:D18)</f>
        <v>33155</v>
      </c>
      <c r="E21" s="32">
        <f>D21</f>
        <v>33155</v>
      </c>
      <c r="F21" s="45">
        <f>F19+F20+E21</f>
        <v>51370</v>
      </c>
    </row>
    <row r="22" spans="1:6" ht="15">
      <c r="A22" s="24" t="s">
        <v>20</v>
      </c>
      <c r="B22" s="25">
        <v>65000</v>
      </c>
      <c r="C22" s="26">
        <f>297-2730</f>
        <v>-2433</v>
      </c>
      <c r="D22" s="27">
        <f>+B22+C22</f>
        <v>62567</v>
      </c>
      <c r="E22" s="37"/>
      <c r="F22" s="44"/>
    </row>
    <row r="23" spans="1:6" ht="15">
      <c r="A23" s="14" t="s">
        <v>21</v>
      </c>
      <c r="B23" s="15">
        <v>20000</v>
      </c>
      <c r="C23" s="17">
        <f>169+2730</f>
        <v>2899</v>
      </c>
      <c r="D23" s="16">
        <f>+B23+C23</f>
        <v>22899</v>
      </c>
      <c r="E23" s="38"/>
      <c r="F23" s="64"/>
    </row>
    <row r="24" spans="1:6" ht="15">
      <c r="A24" s="14" t="s">
        <v>22</v>
      </c>
      <c r="B24" s="18">
        <v>22020</v>
      </c>
      <c r="C24" s="17"/>
      <c r="D24" s="16">
        <f>+B24+C24</f>
        <v>22020</v>
      </c>
      <c r="E24" s="38"/>
      <c r="F24" s="65"/>
    </row>
    <row r="25" spans="1:6" ht="15">
      <c r="A25" s="14" t="s">
        <v>23</v>
      </c>
      <c r="B25" s="15"/>
      <c r="C25" s="17">
        <v>69162</v>
      </c>
      <c r="D25" s="16">
        <f>+C25+C26</f>
        <v>30073</v>
      </c>
      <c r="E25" s="38"/>
      <c r="F25" s="65"/>
    </row>
    <row r="26" spans="1:6" ht="15">
      <c r="A26" s="14" t="s">
        <v>24</v>
      </c>
      <c r="B26" s="15"/>
      <c r="C26" s="17">
        <v>-39089</v>
      </c>
      <c r="D26" s="16"/>
      <c r="E26" s="38"/>
      <c r="F26" s="65">
        <v>39089</v>
      </c>
    </row>
    <row r="27" spans="1:6" ht="15">
      <c r="A27" s="14" t="s">
        <v>25</v>
      </c>
      <c r="B27" s="15"/>
      <c r="C27" s="17">
        <v>2197</v>
      </c>
      <c r="D27" s="16">
        <f aca="true" t="shared" si="0" ref="D27:D33">+B27+C27</f>
        <v>2197</v>
      </c>
      <c r="E27" s="38"/>
      <c r="F27" s="65"/>
    </row>
    <row r="28" spans="1:6" ht="15">
      <c r="A28" s="14" t="s">
        <v>26</v>
      </c>
      <c r="B28" s="15"/>
      <c r="C28" s="17">
        <v>799</v>
      </c>
      <c r="D28" s="16">
        <f t="shared" si="0"/>
        <v>799</v>
      </c>
      <c r="E28" s="38"/>
      <c r="F28" s="65"/>
    </row>
    <row r="29" spans="1:6" ht="15">
      <c r="A29" s="10" t="s">
        <v>27</v>
      </c>
      <c r="B29" s="62"/>
      <c r="C29" s="17">
        <v>8942</v>
      </c>
      <c r="D29" s="16">
        <f t="shared" si="0"/>
        <v>8942</v>
      </c>
      <c r="E29" s="38"/>
      <c r="F29" s="65"/>
    </row>
    <row r="30" spans="1:6" ht="15">
      <c r="A30" s="63" t="s">
        <v>28</v>
      </c>
      <c r="B30" s="62"/>
      <c r="C30" s="17">
        <v>711</v>
      </c>
      <c r="D30" s="16">
        <f t="shared" si="0"/>
        <v>711</v>
      </c>
      <c r="E30" s="38"/>
      <c r="F30" s="65"/>
    </row>
    <row r="31" spans="1:6" ht="15.75" thickBot="1">
      <c r="A31" s="63" t="s">
        <v>29</v>
      </c>
      <c r="B31" s="62"/>
      <c r="C31" s="19">
        <v>1810</v>
      </c>
      <c r="D31" s="16">
        <f t="shared" si="0"/>
        <v>1810</v>
      </c>
      <c r="E31" s="38"/>
      <c r="F31" s="65"/>
    </row>
    <row r="32" spans="1:6" ht="15">
      <c r="A32" s="63" t="s">
        <v>30</v>
      </c>
      <c r="B32" s="16"/>
      <c r="C32" s="20">
        <v>4791</v>
      </c>
      <c r="D32" s="11">
        <f t="shared" si="0"/>
        <v>4791</v>
      </c>
      <c r="E32" s="38"/>
      <c r="F32" s="65"/>
    </row>
    <row r="33" spans="1:6" ht="15">
      <c r="A33" s="14" t="s">
        <v>31</v>
      </c>
      <c r="B33" s="11"/>
      <c r="C33" s="11"/>
      <c r="D33" s="11">
        <f t="shared" si="0"/>
        <v>0</v>
      </c>
      <c r="E33" s="38"/>
      <c r="F33" s="65"/>
    </row>
    <row r="34" spans="1:6" ht="15">
      <c r="A34" s="14" t="s">
        <v>32</v>
      </c>
      <c r="B34" s="11"/>
      <c r="C34" s="11">
        <v>-112796</v>
      </c>
      <c r="D34" s="11">
        <v>-112796</v>
      </c>
      <c r="E34" s="38"/>
      <c r="F34" s="65"/>
    </row>
    <row r="35" spans="1:6" ht="15">
      <c r="A35" s="14" t="s">
        <v>37</v>
      </c>
      <c r="B35" s="11"/>
      <c r="C35" s="11"/>
      <c r="D35" s="11"/>
      <c r="E35" s="40">
        <v>-30000</v>
      </c>
      <c r="F35" s="65"/>
    </row>
    <row r="36" spans="1:6" ht="15">
      <c r="A36" s="10" t="s">
        <v>42</v>
      </c>
      <c r="B36" s="11"/>
      <c r="C36" s="11"/>
      <c r="D36" s="11"/>
      <c r="E36" s="61"/>
      <c r="F36" s="65">
        <v>29000</v>
      </c>
    </row>
    <row r="37" spans="1:6" ht="15">
      <c r="A37" s="10" t="s">
        <v>44</v>
      </c>
      <c r="B37" s="11"/>
      <c r="C37" s="11"/>
      <c r="D37" s="11"/>
      <c r="E37" s="61"/>
      <c r="F37" s="65">
        <v>25000</v>
      </c>
    </row>
    <row r="38" spans="1:6" ht="15.75" thickBot="1">
      <c r="A38" s="57" t="s">
        <v>33</v>
      </c>
      <c r="B38" s="58">
        <f>SUM(B22:B35)</f>
        <v>107020</v>
      </c>
      <c r="C38" s="58">
        <f>SUM(C22:C35)</f>
        <v>-63007</v>
      </c>
      <c r="D38" s="58">
        <f>SUM(D22:D35)</f>
        <v>44013</v>
      </c>
      <c r="E38" s="59">
        <f>D38+E35</f>
        <v>14013</v>
      </c>
      <c r="F38" s="60">
        <f>F26+F36+F37+E38</f>
        <v>107102</v>
      </c>
    </row>
    <row r="39" spans="1:6" ht="15.75" thickBot="1">
      <c r="A39" s="51"/>
      <c r="B39" s="52"/>
      <c r="C39" s="52"/>
      <c r="D39" s="53"/>
      <c r="E39" s="54"/>
      <c r="F39" s="55"/>
    </row>
    <row r="40" spans="1:6" ht="15.75" thickBot="1">
      <c r="A40" s="46" t="s">
        <v>34</v>
      </c>
      <c r="B40" s="47">
        <f>+B7+B21+B38</f>
        <v>141818</v>
      </c>
      <c r="C40" s="47">
        <f>+C7+C21+C38</f>
        <v>-61310</v>
      </c>
      <c r="D40" s="48">
        <f>+B40+C40</f>
        <v>80508</v>
      </c>
      <c r="E40" s="49">
        <f>E7+E21+E38</f>
        <v>49771</v>
      </c>
      <c r="F40" s="50">
        <f>F7+F21+F38</f>
        <v>161075</v>
      </c>
    </row>
    <row r="41" spans="1:6" ht="15">
      <c r="A41" s="1"/>
      <c r="B41" s="2"/>
      <c r="C41" s="2"/>
      <c r="D41" s="2"/>
      <c r="E41" s="2"/>
      <c r="F41" s="1"/>
    </row>
  </sheetData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F10"/>
  <sheetViews>
    <sheetView workbookViewId="0" topLeftCell="A1">
      <selection activeCell="A20" sqref="A20"/>
    </sheetView>
  </sheetViews>
  <sheetFormatPr defaultColWidth="9.140625" defaultRowHeight="12.75"/>
  <cols>
    <col min="1" max="1" width="54.421875" style="0" customWidth="1"/>
    <col min="2" max="2" width="15.8515625" style="0" customWidth="1"/>
    <col min="3" max="3" width="11.421875" style="0" customWidth="1"/>
    <col min="4" max="4" width="13.8515625" style="0" hidden="1" customWidth="1"/>
    <col min="5" max="5" width="12.421875" style="0" customWidth="1"/>
    <col min="6" max="6" width="10.421875" style="0" customWidth="1"/>
  </cols>
  <sheetData>
    <row r="3" spans="1:5" ht="15">
      <c r="A3" s="1" t="s">
        <v>0</v>
      </c>
      <c r="B3" s="2"/>
      <c r="C3" s="2"/>
      <c r="D3" s="2"/>
      <c r="E3" s="1"/>
    </row>
    <row r="4" spans="1:5" ht="15.75" thickBot="1">
      <c r="A4" s="3" t="s">
        <v>39</v>
      </c>
      <c r="B4" s="2"/>
      <c r="C4" s="2"/>
      <c r="D4" s="2"/>
      <c r="E4" s="1"/>
    </row>
    <row r="5" spans="1:6" ht="45">
      <c r="A5" s="4"/>
      <c r="B5" s="21" t="s">
        <v>2</v>
      </c>
      <c r="C5" s="5" t="s">
        <v>3</v>
      </c>
      <c r="D5" s="21" t="s">
        <v>4</v>
      </c>
      <c r="E5" s="33" t="s">
        <v>35</v>
      </c>
      <c r="F5" s="31" t="s">
        <v>45</v>
      </c>
    </row>
    <row r="6" spans="1:6" ht="15">
      <c r="A6" s="6" t="s">
        <v>38</v>
      </c>
      <c r="B6" s="7">
        <v>1000</v>
      </c>
      <c r="C6" s="7">
        <v>1000</v>
      </c>
      <c r="D6" s="7">
        <f>+B6+C6</f>
        <v>2000</v>
      </c>
      <c r="E6" s="67">
        <v>1000</v>
      </c>
      <c r="F6" s="65">
        <v>1000</v>
      </c>
    </row>
    <row r="7" spans="1:6" ht="15">
      <c r="A7" s="6"/>
      <c r="B7" s="7"/>
      <c r="C7" s="7"/>
      <c r="D7" s="7">
        <f>+B7+C7</f>
        <v>0</v>
      </c>
      <c r="E7" s="34"/>
      <c r="F7" s="65"/>
    </row>
    <row r="8" spans="1:6" ht="15.75" thickBot="1">
      <c r="A8" s="22"/>
      <c r="B8" s="23"/>
      <c r="C8" s="23"/>
      <c r="D8" s="23"/>
      <c r="E8" s="35"/>
      <c r="F8" s="66"/>
    </row>
    <row r="9" spans="1:6" ht="15.75" thickBot="1">
      <c r="A9" s="8" t="s">
        <v>7</v>
      </c>
      <c r="B9" s="9">
        <f>SUM(B6:B7)</f>
        <v>1000</v>
      </c>
      <c r="C9" s="9">
        <f>SUM(C6:C7)</f>
        <v>1000</v>
      </c>
      <c r="D9" s="9">
        <f>+B9+C9</f>
        <v>2000</v>
      </c>
      <c r="E9" s="36">
        <f>SUM(E6:E8)</f>
        <v>1000</v>
      </c>
      <c r="F9" s="68">
        <f>SUM(F6:F8)</f>
        <v>1000</v>
      </c>
    </row>
    <row r="10" spans="1:5" ht="15">
      <c r="A10" s="1"/>
      <c r="B10" s="2"/>
      <c r="C10" s="2"/>
      <c r="D10" s="2"/>
      <c r="E1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balzoedina</cp:lastModifiedBy>
  <cp:lastPrinted>2013-08-29T09:41:27Z</cp:lastPrinted>
  <dcterms:created xsi:type="dcterms:W3CDTF">2013-07-16T10:22:08Z</dcterms:created>
  <dcterms:modified xsi:type="dcterms:W3CDTF">2013-09-02T10:11:41Z</dcterms:modified>
  <cp:category/>
  <cp:version/>
  <cp:contentType/>
  <cp:contentStatus/>
</cp:coreProperties>
</file>